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HP\R7.9\"/>
    </mc:Choice>
  </mc:AlternateContent>
  <xr:revisionPtr revIDLastSave="0" documentId="13_ncr:1_{FEA9A6CA-082A-411E-AB64-2E2A74DA079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加賀地区" sheetId="11" r:id="rId1"/>
    <sheet name="能登地区" sheetId="12" r:id="rId2"/>
  </sheets>
  <definedNames>
    <definedName name="_xlnm.Print_Area" localSheetId="0">加賀地区!$A$1:$AI$52</definedName>
    <definedName name="_xlnm.Print_Area" localSheetId="1">能登地区!$A$1:$AI$52</definedName>
  </definedNames>
  <calcPr calcId="191029" calcOnSave="0" concurrentCalc="0"/>
</workbook>
</file>

<file path=xl/calcChain.xml><?xml version="1.0" encoding="utf-8"?>
<calcChain xmlns="http://schemas.openxmlformats.org/spreadsheetml/2006/main">
  <c r="V47" i="12" l="1"/>
  <c r="V46" i="12"/>
  <c r="W30" i="12"/>
  <c r="W48" i="12"/>
  <c r="V30" i="12"/>
  <c r="V48" i="12"/>
  <c r="W21" i="11"/>
  <c r="W43" i="11"/>
  <c r="V21" i="11"/>
  <c r="V43" i="11"/>
  <c r="W31" i="11"/>
  <c r="V31" i="11"/>
  <c r="V44" i="11"/>
  <c r="K17" i="11"/>
  <c r="W41" i="11"/>
  <c r="J17" i="11"/>
  <c r="V41" i="11"/>
  <c r="Q45" i="11"/>
  <c r="W40" i="11"/>
  <c r="P45" i="11"/>
  <c r="V40" i="11"/>
  <c r="P26" i="12"/>
  <c r="V45" i="12"/>
  <c r="K43" i="12"/>
  <c r="W40" i="12"/>
  <c r="J43" i="12"/>
  <c r="V40" i="12"/>
  <c r="K26" i="12"/>
  <c r="W41" i="12"/>
  <c r="J26" i="12"/>
  <c r="V41" i="12"/>
  <c r="E43" i="12"/>
  <c r="D43" i="12"/>
  <c r="D21" i="12"/>
  <c r="E21" i="12"/>
  <c r="W37" i="12"/>
  <c r="D22" i="11"/>
  <c r="V34" i="11"/>
  <c r="D45" i="11"/>
  <c r="V36" i="11"/>
  <c r="D36" i="11"/>
  <c r="V35" i="11"/>
  <c r="W46" i="12"/>
  <c r="W47" i="12"/>
  <c r="W38" i="12"/>
  <c r="W39" i="12"/>
  <c r="V39" i="12"/>
  <c r="V38" i="12"/>
  <c r="Q49" i="12"/>
  <c r="P49" i="12"/>
  <c r="Q26" i="12"/>
  <c r="W45" i="12"/>
  <c r="W44" i="11"/>
  <c r="K45" i="11"/>
  <c r="J45" i="11"/>
  <c r="K34" i="11"/>
  <c r="J34" i="11"/>
  <c r="E36" i="11"/>
  <c r="W35" i="11"/>
  <c r="E45" i="11"/>
  <c r="W36" i="11"/>
  <c r="E22" i="11"/>
  <c r="W34" i="11"/>
  <c r="R18" i="11"/>
  <c r="V42" i="11"/>
  <c r="W42" i="11"/>
  <c r="W42" i="12"/>
  <c r="A7" i="12"/>
  <c r="V37" i="12"/>
  <c r="V42" i="12"/>
  <c r="V37" i="11"/>
  <c r="A7" i="11"/>
  <c r="W37" i="11"/>
  <c r="V45" i="11"/>
  <c r="G7" i="11"/>
  <c r="E5" i="11"/>
  <c r="W45" i="11"/>
  <c r="V49" i="12"/>
  <c r="M7" i="12"/>
  <c r="E5" i="12"/>
  <c r="E4" i="11"/>
  <c r="E4" i="12"/>
  <c r="W49" i="12"/>
  <c r="L5" i="12"/>
  <c r="L5" i="11"/>
</calcChain>
</file>

<file path=xl/sharedStrings.xml><?xml version="1.0" encoding="utf-8"?>
<sst xmlns="http://schemas.openxmlformats.org/spreadsheetml/2006/main" count="500" uniqueCount="302">
  <si>
    <t>久安</t>
  </si>
  <si>
    <t>米丸</t>
  </si>
  <si>
    <t>諸江</t>
  </si>
  <si>
    <t>松任中央</t>
  </si>
  <si>
    <t>松任西部</t>
  </si>
  <si>
    <t>松陽</t>
  </si>
  <si>
    <t>安宅</t>
  </si>
  <si>
    <t>苗代</t>
  </si>
  <si>
    <t>粟津</t>
  </si>
  <si>
    <t>粟津東</t>
  </si>
  <si>
    <t>大聖寺</t>
  </si>
  <si>
    <t>加賀鹿島</t>
  </si>
  <si>
    <t>三谷</t>
  </si>
  <si>
    <t>寺井</t>
  </si>
  <si>
    <t>根上</t>
  </si>
  <si>
    <t>宮竹</t>
  </si>
  <si>
    <t>辰口</t>
  </si>
  <si>
    <t>鹿西</t>
  </si>
  <si>
    <t>良川</t>
  </si>
  <si>
    <t>鳥屋北部</t>
  </si>
  <si>
    <t>鳥屋東部</t>
  </si>
  <si>
    <t>御祖</t>
  </si>
  <si>
    <t>越路</t>
  </si>
  <si>
    <t>滝尾</t>
  </si>
  <si>
    <t>石川県 北陸中日新聞販売店部数表</t>
    <rPh sb="0" eb="2">
      <t>イシカワ</t>
    </rPh>
    <rPh sb="2" eb="3">
      <t>ケン</t>
    </rPh>
    <rPh sb="4" eb="6">
      <t>ホクリク</t>
    </rPh>
    <rPh sb="6" eb="8">
      <t>チュウニチ</t>
    </rPh>
    <rPh sb="8" eb="10">
      <t>シンブン</t>
    </rPh>
    <rPh sb="10" eb="13">
      <t>ハンバイテン</t>
    </rPh>
    <rPh sb="13" eb="15">
      <t>ブスウ</t>
    </rPh>
    <rPh sb="15" eb="16">
      <t>ヒョウ</t>
    </rPh>
    <phoneticPr fontId="6"/>
  </si>
  <si>
    <t>広告主</t>
    <rPh sb="0" eb="3">
      <t>コウコクヌシ</t>
    </rPh>
    <phoneticPr fontId="6"/>
  </si>
  <si>
    <t>代理店</t>
    <rPh sb="0" eb="3">
      <t>ダイリテン</t>
    </rPh>
    <phoneticPr fontId="6"/>
  </si>
  <si>
    <t>請求書</t>
    <rPh sb="0" eb="2">
      <t>セイキュウ</t>
    </rPh>
    <rPh sb="2" eb="3">
      <t>ショ</t>
    </rPh>
    <phoneticPr fontId="6"/>
  </si>
  <si>
    <t>入力</t>
    <rPh sb="0" eb="2">
      <t>ニュウリョク</t>
    </rPh>
    <phoneticPr fontId="6"/>
  </si>
  <si>
    <t>受付</t>
    <rPh sb="0" eb="2">
      <t>ウケツケ</t>
    </rPh>
    <phoneticPr fontId="6"/>
  </si>
  <si>
    <t>折込日</t>
    <rPh sb="0" eb="2">
      <t>オリコミ</t>
    </rPh>
    <rPh sb="2" eb="3">
      <t>ビ</t>
    </rPh>
    <phoneticPr fontId="6"/>
  </si>
  <si>
    <t>ＴＥＬ</t>
    <phoneticPr fontId="6"/>
  </si>
  <si>
    <t>搬入会社</t>
    <rPh sb="0" eb="2">
      <t>ハンニュウ</t>
    </rPh>
    <rPh sb="2" eb="4">
      <t>ガイシャ</t>
    </rPh>
    <phoneticPr fontId="6"/>
  </si>
  <si>
    <t>枚　数</t>
    <rPh sb="0" eb="1">
      <t>マイ</t>
    </rPh>
    <rPh sb="2" eb="3">
      <t>スウ</t>
    </rPh>
    <phoneticPr fontId="6"/>
  </si>
  <si>
    <t>サイズ</t>
    <phoneticPr fontId="6"/>
  </si>
  <si>
    <t>ＦＡＸ</t>
    <phoneticPr fontId="6"/>
  </si>
  <si>
    <t>納品日</t>
    <rPh sb="0" eb="3">
      <t>ノウヒンビ</t>
    </rPh>
    <phoneticPr fontId="6"/>
  </si>
  <si>
    <t>　　　月   　　日　（　 　  ）</t>
    <rPh sb="3" eb="4">
      <t>ガツ</t>
    </rPh>
    <rPh sb="9" eb="10">
      <t>ニチ</t>
    </rPh>
    <phoneticPr fontId="6"/>
  </si>
  <si>
    <t>加　賀　市</t>
    <rPh sb="0" eb="1">
      <t>カ</t>
    </rPh>
    <rPh sb="2" eb="3">
      <t>ガ</t>
    </rPh>
    <rPh sb="4" eb="5">
      <t>シ</t>
    </rPh>
    <phoneticPr fontId="14"/>
  </si>
  <si>
    <t>小　松　市</t>
    <rPh sb="0" eb="1">
      <t>コ</t>
    </rPh>
    <rPh sb="2" eb="3">
      <t>マツ</t>
    </rPh>
    <rPh sb="4" eb="5">
      <t>シ</t>
    </rPh>
    <phoneticPr fontId="14"/>
  </si>
  <si>
    <t>野  々  市　市</t>
    <rPh sb="0" eb="1">
      <t>ノ</t>
    </rPh>
    <rPh sb="6" eb="7">
      <t>シ</t>
    </rPh>
    <rPh sb="8" eb="9">
      <t>シ</t>
    </rPh>
    <phoneticPr fontId="6"/>
  </si>
  <si>
    <t>河  北  郡</t>
    <rPh sb="0" eb="1">
      <t>カワ</t>
    </rPh>
    <rPh sb="3" eb="4">
      <t>キタ</t>
    </rPh>
    <rPh sb="6" eb="7">
      <t>グン</t>
    </rPh>
    <phoneticPr fontId="6"/>
  </si>
  <si>
    <t>販売店名</t>
    <rPh sb="0" eb="3">
      <t>ハンバイテン</t>
    </rPh>
    <rPh sb="3" eb="4">
      <t>メイ</t>
    </rPh>
    <phoneticPr fontId="6"/>
  </si>
  <si>
    <t>部数</t>
    <rPh sb="0" eb="2">
      <t>ブスウ</t>
    </rPh>
    <phoneticPr fontId="6"/>
  </si>
  <si>
    <t>折込数</t>
    <rPh sb="0" eb="2">
      <t>オリコミ</t>
    </rPh>
    <rPh sb="2" eb="3">
      <t>スウ</t>
    </rPh>
    <phoneticPr fontId="6"/>
  </si>
  <si>
    <t>内灘</t>
    <rPh sb="0" eb="1">
      <t>ウチ</t>
    </rPh>
    <rPh sb="1" eb="2">
      <t>ナダ</t>
    </rPh>
    <phoneticPr fontId="6"/>
  </si>
  <si>
    <t>小松中央</t>
    <rPh sb="0" eb="2">
      <t>コマツ</t>
    </rPh>
    <rPh sb="2" eb="4">
      <t>チュウオウ</t>
    </rPh>
    <phoneticPr fontId="6"/>
  </si>
  <si>
    <t>金沢中央</t>
    <rPh sb="0" eb="2">
      <t>カナザワ</t>
    </rPh>
    <rPh sb="2" eb="4">
      <t>チュウオウ</t>
    </rPh>
    <phoneticPr fontId="6"/>
  </si>
  <si>
    <t>幸町城南</t>
    <rPh sb="2" eb="4">
      <t>ジョウナン</t>
    </rPh>
    <phoneticPr fontId="6"/>
  </si>
  <si>
    <t>津幡</t>
    <phoneticPr fontId="14"/>
  </si>
  <si>
    <t>金沢東部</t>
    <rPh sb="0" eb="2">
      <t>カナザワ</t>
    </rPh>
    <rPh sb="2" eb="4">
      <t>トウブ</t>
    </rPh>
    <phoneticPr fontId="6"/>
  </si>
  <si>
    <t>津幡南部</t>
    <rPh sb="2" eb="4">
      <t>ナンブ</t>
    </rPh>
    <phoneticPr fontId="14"/>
  </si>
  <si>
    <t>加賀中央</t>
    <rPh sb="0" eb="2">
      <t>カガ</t>
    </rPh>
    <rPh sb="2" eb="4">
      <t>チュウオウ</t>
    </rPh>
    <phoneticPr fontId="6"/>
  </si>
  <si>
    <t>小立野笠舞</t>
    <rPh sb="0" eb="1">
      <t>コ</t>
    </rPh>
    <rPh sb="1" eb="2">
      <t>リツ</t>
    </rPh>
    <rPh sb="2" eb="3">
      <t>ノ</t>
    </rPh>
    <rPh sb="3" eb="4">
      <t>カサ</t>
    </rPh>
    <rPh sb="4" eb="5">
      <t>マ</t>
    </rPh>
    <phoneticPr fontId="6"/>
  </si>
  <si>
    <t>津幡北部</t>
    <phoneticPr fontId="14"/>
  </si>
  <si>
    <t>計</t>
    <phoneticPr fontId="6"/>
  </si>
  <si>
    <t>か ほ く 市</t>
    <rPh sb="6" eb="7">
      <t>シ</t>
    </rPh>
    <phoneticPr fontId="6"/>
  </si>
  <si>
    <t>中海</t>
    <rPh sb="0" eb="2">
      <t>ナカウミ</t>
    </rPh>
    <phoneticPr fontId="6"/>
  </si>
  <si>
    <t>白　山　市</t>
    <rPh sb="0" eb="1">
      <t>ハク</t>
    </rPh>
    <rPh sb="2" eb="3">
      <t>ヤマ</t>
    </rPh>
    <rPh sb="4" eb="5">
      <t>シ</t>
    </rPh>
    <phoneticPr fontId="6"/>
  </si>
  <si>
    <t>金石大徳</t>
    <rPh sb="2" eb="4">
      <t>ダイトク</t>
    </rPh>
    <phoneticPr fontId="6"/>
  </si>
  <si>
    <t>かほく南</t>
    <rPh sb="3" eb="4">
      <t>ミナミ</t>
    </rPh>
    <phoneticPr fontId="14"/>
  </si>
  <si>
    <t>江沼加南</t>
  </si>
  <si>
    <t>松任千代野</t>
    <rPh sb="2" eb="4">
      <t>チヨ</t>
    </rPh>
    <rPh sb="4" eb="5">
      <t>ノ</t>
    </rPh>
    <phoneticPr fontId="6"/>
  </si>
  <si>
    <t>かほく北</t>
    <rPh sb="3" eb="4">
      <t>キタ</t>
    </rPh>
    <phoneticPr fontId="14"/>
  </si>
  <si>
    <t>計</t>
  </si>
  <si>
    <t>符津</t>
    <rPh sb="0" eb="2">
      <t>フツ</t>
    </rPh>
    <phoneticPr fontId="6"/>
  </si>
  <si>
    <t>計</t>
    <rPh sb="0" eb="1">
      <t>ケイ</t>
    </rPh>
    <phoneticPr fontId="6"/>
  </si>
  <si>
    <t>金沢地区</t>
    <rPh sb="0" eb="2">
      <t>カナザワ</t>
    </rPh>
    <rPh sb="2" eb="4">
      <t>チク</t>
    </rPh>
    <phoneticPr fontId="6"/>
  </si>
  <si>
    <t>能  美  市</t>
    <rPh sb="0" eb="1">
      <t>ノウ</t>
    </rPh>
    <rPh sb="3" eb="4">
      <t>ビ</t>
    </rPh>
    <rPh sb="6" eb="7">
      <t>シ</t>
    </rPh>
    <phoneticPr fontId="6"/>
  </si>
  <si>
    <t>森本</t>
    <rPh sb="0" eb="2">
      <t>モリモト</t>
    </rPh>
    <phoneticPr fontId="6"/>
  </si>
  <si>
    <t>松任川北</t>
    <rPh sb="0" eb="2">
      <t>マツトウ</t>
    </rPh>
    <rPh sb="2" eb="4">
      <t>カワキタ</t>
    </rPh>
    <phoneticPr fontId="6"/>
  </si>
  <si>
    <t>鶴来中央</t>
  </si>
  <si>
    <t>鶴来</t>
    <phoneticPr fontId="6"/>
  </si>
  <si>
    <t>松任美川</t>
    <rPh sb="0" eb="2">
      <t>マツトウ</t>
    </rPh>
    <rPh sb="2" eb="4">
      <t>ミカワ</t>
    </rPh>
    <phoneticPr fontId="6"/>
  </si>
  <si>
    <t>西インタ―</t>
    <phoneticPr fontId="6"/>
  </si>
  <si>
    <t>(白 山 麓)</t>
    <rPh sb="1" eb="2">
      <t>ハク</t>
    </rPh>
    <rPh sb="3" eb="4">
      <t>ヤマ</t>
    </rPh>
    <rPh sb="5" eb="6">
      <t>ロク</t>
    </rPh>
    <phoneticPr fontId="6"/>
  </si>
  <si>
    <t>河内福岡</t>
    <rPh sb="0" eb="2">
      <t>カワチ</t>
    </rPh>
    <rPh sb="2" eb="4">
      <t>フクオカ</t>
    </rPh>
    <phoneticPr fontId="6"/>
  </si>
  <si>
    <t>吉野</t>
    <rPh sb="0" eb="2">
      <t>ヨシノ</t>
    </rPh>
    <phoneticPr fontId="6"/>
  </si>
  <si>
    <t>白峰</t>
    <rPh sb="0" eb="2">
      <t>シラミネ</t>
    </rPh>
    <phoneticPr fontId="6"/>
  </si>
  <si>
    <t>▶本部</t>
    <rPh sb="1" eb="3">
      <t>ホンブ</t>
    </rPh>
    <phoneticPr fontId="6"/>
  </si>
  <si>
    <t>▶小松営業所</t>
    <rPh sb="1" eb="3">
      <t>コマツ</t>
    </rPh>
    <rPh sb="3" eb="6">
      <t>エイギョウショ</t>
    </rPh>
    <phoneticPr fontId="6"/>
  </si>
  <si>
    <t>羽  咋  市</t>
    <rPh sb="0" eb="1">
      <t>ハネ</t>
    </rPh>
    <rPh sb="3" eb="4">
      <t>サク</t>
    </rPh>
    <rPh sb="6" eb="7">
      <t>シ</t>
    </rPh>
    <phoneticPr fontId="6"/>
  </si>
  <si>
    <t>七　尾　市</t>
    <rPh sb="0" eb="1">
      <t>ナナ</t>
    </rPh>
    <rPh sb="2" eb="3">
      <t>オ</t>
    </rPh>
    <rPh sb="4" eb="5">
      <t>シ</t>
    </rPh>
    <phoneticPr fontId="6"/>
  </si>
  <si>
    <t>輪　島　市</t>
    <rPh sb="0" eb="1">
      <t>リン</t>
    </rPh>
    <rPh sb="2" eb="3">
      <t>ジマ</t>
    </rPh>
    <rPh sb="4" eb="5">
      <t>シ</t>
    </rPh>
    <phoneticPr fontId="6"/>
  </si>
  <si>
    <t>鳳　珠　郡</t>
    <rPh sb="0" eb="1">
      <t>オオトリ</t>
    </rPh>
    <rPh sb="2" eb="3">
      <t>シュ</t>
    </rPh>
    <rPh sb="4" eb="5">
      <t>グン</t>
    </rPh>
    <phoneticPr fontId="6"/>
  </si>
  <si>
    <t>珠　洲　市</t>
    <rPh sb="0" eb="1">
      <t>シュ</t>
    </rPh>
    <rPh sb="2" eb="3">
      <t>ス</t>
    </rPh>
    <rPh sb="4" eb="5">
      <t>シ</t>
    </rPh>
    <phoneticPr fontId="6"/>
  </si>
  <si>
    <t>羽咋</t>
    <phoneticPr fontId="14"/>
  </si>
  <si>
    <t>七尾</t>
    <phoneticPr fontId="14"/>
  </si>
  <si>
    <t>輪島</t>
    <phoneticPr fontId="14"/>
  </si>
  <si>
    <t>穴水</t>
    <phoneticPr fontId="14"/>
  </si>
  <si>
    <t>鵜島</t>
    <phoneticPr fontId="14"/>
  </si>
  <si>
    <t>飯塚</t>
    <phoneticPr fontId="14"/>
  </si>
  <si>
    <t>飯山</t>
    <phoneticPr fontId="14"/>
  </si>
  <si>
    <t>七尾東部</t>
    <rPh sb="0" eb="4">
      <t>ナナオトウブ</t>
    </rPh>
    <phoneticPr fontId="6"/>
  </si>
  <si>
    <t>住吉</t>
    <phoneticPr fontId="14"/>
  </si>
  <si>
    <t>鵜飼</t>
    <phoneticPr fontId="14"/>
  </si>
  <si>
    <t>余喜</t>
    <phoneticPr fontId="14"/>
  </si>
  <si>
    <t>三井</t>
    <phoneticPr fontId="14"/>
  </si>
  <si>
    <t>岩車</t>
    <phoneticPr fontId="14"/>
  </si>
  <si>
    <t>上戸</t>
    <phoneticPr fontId="14"/>
  </si>
  <si>
    <t>本</t>
    <phoneticPr fontId="14"/>
  </si>
  <si>
    <t>千路</t>
    <phoneticPr fontId="14"/>
  </si>
  <si>
    <t>名舟</t>
    <phoneticPr fontId="14"/>
  </si>
  <si>
    <t>甲</t>
    <phoneticPr fontId="14"/>
  </si>
  <si>
    <t>飯田</t>
    <phoneticPr fontId="14"/>
  </si>
  <si>
    <t>一ノ宮</t>
    <phoneticPr fontId="14"/>
  </si>
  <si>
    <t>南志見</t>
    <phoneticPr fontId="14"/>
  </si>
  <si>
    <t>諸橋</t>
    <phoneticPr fontId="14"/>
  </si>
  <si>
    <t>若山</t>
    <phoneticPr fontId="14"/>
  </si>
  <si>
    <t>寺家</t>
    <phoneticPr fontId="14"/>
  </si>
  <si>
    <t>柴垣</t>
    <phoneticPr fontId="14"/>
  </si>
  <si>
    <t>町野</t>
    <phoneticPr fontId="14"/>
  </si>
  <si>
    <t>鹿波</t>
    <phoneticPr fontId="14"/>
  </si>
  <si>
    <t>若山北部</t>
    <phoneticPr fontId="14"/>
  </si>
  <si>
    <t>狼煙</t>
    <phoneticPr fontId="14"/>
  </si>
  <si>
    <t>計</t>
    <phoneticPr fontId="14"/>
  </si>
  <si>
    <t>本郷</t>
    <phoneticPr fontId="14"/>
  </si>
  <si>
    <t>上黒丸</t>
    <phoneticPr fontId="14"/>
  </si>
  <si>
    <t>羽　咋　郡</t>
    <rPh sb="0" eb="1">
      <t>ワ</t>
    </rPh>
    <rPh sb="2" eb="3">
      <t>サク</t>
    </rPh>
    <rPh sb="4" eb="5">
      <t>グン</t>
    </rPh>
    <phoneticPr fontId="14"/>
  </si>
  <si>
    <t>皆月</t>
    <phoneticPr fontId="14"/>
  </si>
  <si>
    <t>鵜川</t>
    <phoneticPr fontId="14"/>
  </si>
  <si>
    <t>野々江</t>
    <phoneticPr fontId="14"/>
  </si>
  <si>
    <t>浦上</t>
    <phoneticPr fontId="14"/>
  </si>
  <si>
    <t>瑞穂</t>
    <rPh sb="0" eb="2">
      <t>ミズホ</t>
    </rPh>
    <phoneticPr fontId="14"/>
  </si>
  <si>
    <t>正院</t>
    <phoneticPr fontId="14"/>
  </si>
  <si>
    <t>大谷</t>
    <phoneticPr fontId="14"/>
  </si>
  <si>
    <t>鹿　島　郡</t>
    <rPh sb="0" eb="1">
      <t>シカ</t>
    </rPh>
    <rPh sb="2" eb="3">
      <t>ジマ</t>
    </rPh>
    <rPh sb="4" eb="5">
      <t>グン</t>
    </rPh>
    <phoneticPr fontId="6"/>
  </si>
  <si>
    <t>門前東部</t>
    <phoneticPr fontId="14"/>
  </si>
  <si>
    <t>矢波</t>
    <phoneticPr fontId="14"/>
  </si>
  <si>
    <t>蛸島</t>
    <phoneticPr fontId="14"/>
  </si>
  <si>
    <t>押水</t>
    <phoneticPr fontId="14"/>
  </si>
  <si>
    <t>道下</t>
    <phoneticPr fontId="14"/>
  </si>
  <si>
    <t>波並</t>
    <phoneticPr fontId="14"/>
  </si>
  <si>
    <t>免田</t>
    <phoneticPr fontId="14"/>
  </si>
  <si>
    <t>黒島</t>
    <phoneticPr fontId="14"/>
  </si>
  <si>
    <t>宇出津西部</t>
    <rPh sb="3" eb="5">
      <t>セイブ</t>
    </rPh>
    <phoneticPr fontId="14"/>
  </si>
  <si>
    <t>志雄</t>
    <phoneticPr fontId="14"/>
  </si>
  <si>
    <t>剱地</t>
    <phoneticPr fontId="14"/>
  </si>
  <si>
    <t>ウシツ中央</t>
    <rPh sb="3" eb="5">
      <t>チュウオウ</t>
    </rPh>
    <phoneticPr fontId="14"/>
  </si>
  <si>
    <t>高浜</t>
    <phoneticPr fontId="14"/>
  </si>
  <si>
    <t>姫</t>
    <phoneticPr fontId="14"/>
  </si>
  <si>
    <t>志賀</t>
    <phoneticPr fontId="14"/>
  </si>
  <si>
    <t>神野</t>
    <rPh sb="0" eb="1">
      <t>カミ</t>
    </rPh>
    <rPh sb="1" eb="2">
      <t>ノ</t>
    </rPh>
    <phoneticPr fontId="14"/>
  </si>
  <si>
    <t>志加浦</t>
    <phoneticPr fontId="14"/>
  </si>
  <si>
    <t>柳田</t>
    <phoneticPr fontId="14"/>
  </si>
  <si>
    <t>加茂</t>
    <phoneticPr fontId="14"/>
  </si>
  <si>
    <t>当目</t>
    <rPh sb="0" eb="1">
      <t>ア</t>
    </rPh>
    <rPh sb="1" eb="2">
      <t>メ</t>
    </rPh>
    <phoneticPr fontId="14"/>
  </si>
  <si>
    <t>土田</t>
    <phoneticPr fontId="14"/>
  </si>
  <si>
    <t>小木</t>
    <rPh sb="0" eb="2">
      <t>オギ</t>
    </rPh>
    <phoneticPr fontId="14"/>
  </si>
  <si>
    <t>直海</t>
    <phoneticPr fontId="14"/>
  </si>
  <si>
    <t>松波</t>
    <rPh sb="0" eb="2">
      <t>マツナミ</t>
    </rPh>
    <phoneticPr fontId="14"/>
  </si>
  <si>
    <t>三明福浦</t>
    <rPh sb="2" eb="4">
      <t>フクウラ</t>
    </rPh>
    <phoneticPr fontId="14"/>
  </si>
  <si>
    <t>富来</t>
    <phoneticPr fontId="14"/>
  </si>
  <si>
    <t>東増穂</t>
    <phoneticPr fontId="14"/>
  </si>
  <si>
    <t>酒見</t>
    <phoneticPr fontId="14"/>
  </si>
  <si>
    <t>西海</t>
    <phoneticPr fontId="14"/>
  </si>
  <si>
    <t>西浦</t>
    <phoneticPr fontId="14"/>
  </si>
  <si>
    <t>松任東部</t>
    <phoneticPr fontId="6"/>
  </si>
  <si>
    <t>　　　月   　 　日　 （　 　  ）</t>
    <phoneticPr fontId="6"/>
  </si>
  <si>
    <t>今江</t>
  </si>
  <si>
    <t>別宮</t>
    <rPh sb="0" eb="2">
      <t>ベック</t>
    </rPh>
    <phoneticPr fontId="6"/>
  </si>
  <si>
    <t>尾口</t>
    <rPh sb="0" eb="2">
      <t>オグチ</t>
    </rPh>
    <phoneticPr fontId="6"/>
  </si>
  <si>
    <t>中島</t>
  </si>
  <si>
    <t>釶打</t>
  </si>
  <si>
    <t>西岸</t>
  </si>
  <si>
    <t>能登島</t>
  </si>
  <si>
    <t>田鶴浜</t>
  </si>
  <si>
    <t>※土曜は窓口休止の為、申込は金曜正午までにお願いします</t>
    <rPh sb="1" eb="3">
      <t>ドヨウ</t>
    </rPh>
    <rPh sb="4" eb="6">
      <t>マドグチ</t>
    </rPh>
    <rPh sb="6" eb="8">
      <t>キュウシ</t>
    </rPh>
    <rPh sb="9" eb="10">
      <t>タメ</t>
    </rPh>
    <rPh sb="11" eb="13">
      <t>モウシコミ</t>
    </rPh>
    <rPh sb="14" eb="16">
      <t>キンヨウ</t>
    </rPh>
    <rPh sb="16" eb="18">
      <t>ショウゴ</t>
    </rPh>
    <rPh sb="22" eb="23">
      <t>ネガ</t>
    </rPh>
    <phoneticPr fontId="1"/>
  </si>
  <si>
    <t>※日曜・祝日は営業日に含みません</t>
    <rPh sb="1" eb="3">
      <t>ニチヨウ</t>
    </rPh>
    <rPh sb="4" eb="6">
      <t>シュクジツ</t>
    </rPh>
    <rPh sb="7" eb="10">
      <t>エイギョウビ</t>
    </rPh>
    <rPh sb="11" eb="12">
      <t>フク</t>
    </rPh>
    <phoneticPr fontId="6"/>
  </si>
  <si>
    <t>宝達志水町</t>
    <rPh sb="0" eb="2">
      <t>ホウダツ</t>
    </rPh>
    <rPh sb="2" eb="4">
      <t>シミズ</t>
    </rPh>
    <rPh sb="4" eb="5">
      <t>マチ</t>
    </rPh>
    <phoneticPr fontId="6"/>
  </si>
  <si>
    <t>中能登町</t>
    <rPh sb="0" eb="1">
      <t>ナカ</t>
    </rPh>
    <rPh sb="1" eb="3">
      <t>ノト</t>
    </rPh>
    <rPh sb="3" eb="4">
      <t>マチ</t>
    </rPh>
    <phoneticPr fontId="1"/>
  </si>
  <si>
    <t>泉野円光寺</t>
    <rPh sb="0" eb="1">
      <t>イズミ</t>
    </rPh>
    <rPh sb="1" eb="2">
      <t>ノ</t>
    </rPh>
    <rPh sb="2" eb="5">
      <t>エンコウジ</t>
    </rPh>
    <phoneticPr fontId="6"/>
  </si>
  <si>
    <t>〒921-8011 石川県金沢市入江三丁目210番地</t>
    <rPh sb="10" eb="13">
      <t>イシカワケン</t>
    </rPh>
    <rPh sb="13" eb="16">
      <t>カナザワシ</t>
    </rPh>
    <rPh sb="16" eb="18">
      <t>イリエ</t>
    </rPh>
    <rPh sb="18" eb="21">
      <t>サンチョウメ</t>
    </rPh>
    <rPh sb="24" eb="26">
      <t>バンチ</t>
    </rPh>
    <phoneticPr fontId="6"/>
  </si>
  <si>
    <t>粟ヶ崎</t>
    <phoneticPr fontId="6"/>
  </si>
  <si>
    <t>複</t>
    <rPh sb="0" eb="1">
      <t>フク</t>
    </rPh>
    <phoneticPr fontId="6"/>
  </si>
  <si>
    <t>輪　島　市</t>
    <rPh sb="0" eb="1">
      <t>ワ</t>
    </rPh>
    <rPh sb="2" eb="3">
      <t>シマ</t>
    </rPh>
    <rPh sb="4" eb="5">
      <t>シ</t>
    </rPh>
    <phoneticPr fontId="1"/>
  </si>
  <si>
    <t>穴　水　町</t>
    <rPh sb="0" eb="1">
      <t>アナ</t>
    </rPh>
    <rPh sb="2" eb="3">
      <t>ミズ</t>
    </rPh>
    <rPh sb="4" eb="5">
      <t>マチ</t>
    </rPh>
    <phoneticPr fontId="1"/>
  </si>
  <si>
    <t>能　登　町</t>
    <rPh sb="0" eb="1">
      <t>ノウ</t>
    </rPh>
    <rPh sb="2" eb="3">
      <t>ト</t>
    </rPh>
    <rPh sb="4" eb="5">
      <t>チョウ</t>
    </rPh>
    <phoneticPr fontId="1"/>
  </si>
  <si>
    <t>珠　洲　市</t>
    <rPh sb="0" eb="1">
      <t>タマ</t>
    </rPh>
    <rPh sb="2" eb="3">
      <t>シュウ</t>
    </rPh>
    <rPh sb="4" eb="5">
      <t>シ</t>
    </rPh>
    <phoneticPr fontId="1"/>
  </si>
  <si>
    <t>羽　咋　市</t>
    <rPh sb="0" eb="1">
      <t>ハネ</t>
    </rPh>
    <rPh sb="2" eb="3">
      <t>サク</t>
    </rPh>
    <rPh sb="4" eb="5">
      <t>シ</t>
    </rPh>
    <phoneticPr fontId="6"/>
  </si>
  <si>
    <t>志　賀　町</t>
    <rPh sb="0" eb="1">
      <t>シ</t>
    </rPh>
    <rPh sb="2" eb="3">
      <t>ガ</t>
    </rPh>
    <rPh sb="4" eb="5">
      <t>マチ</t>
    </rPh>
    <phoneticPr fontId="1"/>
  </si>
  <si>
    <t>七　尾　市</t>
    <rPh sb="0" eb="1">
      <t>シチ</t>
    </rPh>
    <rPh sb="2" eb="3">
      <t>オ</t>
    </rPh>
    <rPh sb="4" eb="5">
      <t>シ</t>
    </rPh>
    <phoneticPr fontId="1"/>
  </si>
  <si>
    <t>要　・　不　要</t>
    <rPh sb="0" eb="1">
      <t>ヨウ</t>
    </rPh>
    <rPh sb="4" eb="5">
      <t>フ</t>
    </rPh>
    <rPh sb="6" eb="7">
      <t>ヨウ</t>
    </rPh>
    <phoneticPr fontId="6"/>
  </si>
  <si>
    <t>野々市白山</t>
    <rPh sb="0" eb="3">
      <t>ノノイチ</t>
    </rPh>
    <rPh sb="3" eb="5">
      <t>ハクサン</t>
    </rPh>
    <phoneticPr fontId="6"/>
  </si>
  <si>
    <t>金沢駅西</t>
    <rPh sb="0" eb="2">
      <t>カナザワ</t>
    </rPh>
    <rPh sb="2" eb="4">
      <t>エキニシ</t>
    </rPh>
    <phoneticPr fontId="6"/>
  </si>
  <si>
    <t>石川県庁前</t>
    <rPh sb="0" eb="2">
      <t>イシカワ</t>
    </rPh>
    <rPh sb="2" eb="5">
      <t>ケンチョウマエ</t>
    </rPh>
    <phoneticPr fontId="6"/>
  </si>
  <si>
    <t>城北御所</t>
    <rPh sb="0" eb="2">
      <t>ジョウホク</t>
    </rPh>
    <rPh sb="2" eb="4">
      <t>ゴショ</t>
    </rPh>
    <phoneticPr fontId="6"/>
  </si>
  <si>
    <t>動橋片山津</t>
    <rPh sb="2" eb="5">
      <t>カタヤマヅ</t>
    </rPh>
    <phoneticPr fontId="6"/>
  </si>
  <si>
    <t>部数</t>
    <rPh sb="0" eb="2">
      <t>ブスウ</t>
    </rPh>
    <phoneticPr fontId="1"/>
  </si>
  <si>
    <t>サイズ</t>
    <phoneticPr fontId="1"/>
  </si>
  <si>
    <t>加賀地区・白山市</t>
    <rPh sb="0" eb="4">
      <t>カガチク</t>
    </rPh>
    <rPh sb="5" eb="8">
      <t>ハクサンシ</t>
    </rPh>
    <phoneticPr fontId="6"/>
  </si>
  <si>
    <t>加賀地区のみ</t>
    <rPh sb="0" eb="2">
      <t>カガ</t>
    </rPh>
    <rPh sb="2" eb="4">
      <t>チク</t>
    </rPh>
    <phoneticPr fontId="6"/>
  </si>
  <si>
    <t>B3・A3（2つ折り）</t>
    <rPh sb="8" eb="9">
      <t>オ</t>
    </rPh>
    <phoneticPr fontId="1"/>
  </si>
  <si>
    <t>B2（4つ折り）</t>
    <rPh sb="5" eb="6">
      <t>オ</t>
    </rPh>
    <phoneticPr fontId="1"/>
  </si>
  <si>
    <t>B1（8つ折り）</t>
    <rPh sb="5" eb="6">
      <t>オ</t>
    </rPh>
    <phoneticPr fontId="1"/>
  </si>
  <si>
    <t>厚紙（110ｋｇ以上）</t>
    <rPh sb="0" eb="2">
      <t>アツガミ</t>
    </rPh>
    <rPh sb="8" eb="10">
      <t>イジョウ</t>
    </rPh>
    <phoneticPr fontId="1"/>
  </si>
  <si>
    <t>その他・特殊変形もの（シール、証紙など糊付貼付物等）、</t>
    <phoneticPr fontId="1"/>
  </si>
  <si>
    <t>特殊厚紙（四六判160Kg以上）については特別料金、また取り扱えない</t>
    <phoneticPr fontId="1"/>
  </si>
  <si>
    <t>紙わけ搬送終了後</t>
    <rPh sb="0" eb="1">
      <t>カミ</t>
    </rPh>
    <rPh sb="3" eb="5">
      <t>ハンソウ</t>
    </rPh>
    <rPh sb="5" eb="8">
      <t>シュウリョウゴ</t>
    </rPh>
    <phoneticPr fontId="1"/>
  </si>
  <si>
    <t>折込数</t>
    <rPh sb="0" eb="3">
      <t>オリコミスウ</t>
    </rPh>
    <phoneticPr fontId="1"/>
  </si>
  <si>
    <t>北國銀行　香林坊支店</t>
    <rPh sb="0" eb="2">
      <t>ホッコク</t>
    </rPh>
    <rPh sb="2" eb="4">
      <t>ギンコウ</t>
    </rPh>
    <rPh sb="5" eb="8">
      <t>コウリンボウ</t>
    </rPh>
    <rPh sb="8" eb="10">
      <t>シテン</t>
    </rPh>
    <phoneticPr fontId="1"/>
  </si>
  <si>
    <t>普通預金 NO.1104640</t>
    <rPh sb="0" eb="4">
      <t>フツウヨキン</t>
    </rPh>
    <phoneticPr fontId="1"/>
  </si>
  <si>
    <t>普通預金 NO.193924</t>
    <rPh sb="0" eb="4">
      <t>フツウヨキン</t>
    </rPh>
    <phoneticPr fontId="1"/>
  </si>
  <si>
    <t>普通預金 NO.4042190</t>
    <rPh sb="0" eb="4">
      <t>フツウヨキン</t>
    </rPh>
    <phoneticPr fontId="1"/>
  </si>
  <si>
    <t>&lt;口座名義&gt;</t>
    <rPh sb="1" eb="3">
      <t>コウザ</t>
    </rPh>
    <rPh sb="3" eb="5">
      <t>メイギ</t>
    </rPh>
    <phoneticPr fontId="1"/>
  </si>
  <si>
    <t>（株）中日サービス</t>
    <rPh sb="1" eb="2">
      <t>カブ</t>
    </rPh>
    <rPh sb="3" eb="5">
      <t>チュウニチ</t>
    </rPh>
    <phoneticPr fontId="1"/>
  </si>
  <si>
    <t>北陸中日新聞折込センター</t>
    <rPh sb="0" eb="2">
      <t>ホクリク</t>
    </rPh>
    <rPh sb="2" eb="4">
      <t>チュウニチ</t>
    </rPh>
    <rPh sb="4" eb="6">
      <t>シンブン</t>
    </rPh>
    <rPh sb="6" eb="8">
      <t>オリコミ</t>
    </rPh>
    <phoneticPr fontId="1"/>
  </si>
  <si>
    <t>本　部</t>
    <rPh sb="0" eb="1">
      <t>ホン</t>
    </rPh>
    <rPh sb="2" eb="3">
      <t>ブ</t>
    </rPh>
    <phoneticPr fontId="1"/>
  </si>
  <si>
    <t>(株)中日サービス</t>
    <rPh sb="3" eb="5">
      <t>チュウニチ</t>
    </rPh>
    <phoneticPr fontId="1"/>
  </si>
  <si>
    <t>金　沢　市</t>
    <rPh sb="0" eb="1">
      <t>カネ</t>
    </rPh>
    <rPh sb="2" eb="3">
      <t>サワ</t>
    </rPh>
    <rPh sb="4" eb="5">
      <t>シ</t>
    </rPh>
    <phoneticPr fontId="6"/>
  </si>
  <si>
    <t>粟ヶ崎</t>
    <rPh sb="0" eb="3">
      <t>アワガサキ</t>
    </rPh>
    <phoneticPr fontId="6"/>
  </si>
  <si>
    <t>加賀市</t>
    <rPh sb="0" eb="3">
      <t>カガシ</t>
    </rPh>
    <phoneticPr fontId="1"/>
  </si>
  <si>
    <t>加賀地区</t>
    <rPh sb="0" eb="4">
      <t>カガチク</t>
    </rPh>
    <phoneticPr fontId="1"/>
  </si>
  <si>
    <t>小松市</t>
    <rPh sb="0" eb="3">
      <t>コマツシ</t>
    </rPh>
    <phoneticPr fontId="1"/>
  </si>
  <si>
    <t>能美市</t>
    <rPh sb="0" eb="3">
      <t>ノミシ</t>
    </rPh>
    <phoneticPr fontId="1"/>
  </si>
  <si>
    <t>金沢地区</t>
    <rPh sb="0" eb="2">
      <t>カナザワ</t>
    </rPh>
    <rPh sb="2" eb="4">
      <t>チク</t>
    </rPh>
    <phoneticPr fontId="1"/>
  </si>
  <si>
    <t>金沢市</t>
    <rPh sb="0" eb="3">
      <t>カナザワシ</t>
    </rPh>
    <phoneticPr fontId="1"/>
  </si>
  <si>
    <t>野々市市</t>
    <rPh sb="0" eb="3">
      <t>ノノイチ</t>
    </rPh>
    <rPh sb="3" eb="4">
      <t>シ</t>
    </rPh>
    <phoneticPr fontId="1"/>
  </si>
  <si>
    <t>河北郡</t>
    <rPh sb="0" eb="3">
      <t>カホクグン</t>
    </rPh>
    <phoneticPr fontId="1"/>
  </si>
  <si>
    <t>かほく市</t>
    <rPh sb="3" eb="4">
      <t>シ</t>
    </rPh>
    <phoneticPr fontId="1"/>
  </si>
  <si>
    <t>計</t>
    <rPh sb="0" eb="1">
      <t>ケイ</t>
    </rPh>
    <phoneticPr fontId="1"/>
  </si>
  <si>
    <t>部数</t>
    <rPh sb="0" eb="2">
      <t>ブスウ</t>
    </rPh>
    <phoneticPr fontId="1"/>
  </si>
  <si>
    <t>白山市(川北含む)</t>
    <rPh sb="0" eb="3">
      <t>ハクサンシ</t>
    </rPh>
    <rPh sb="4" eb="6">
      <t>カワキタ</t>
    </rPh>
    <rPh sb="6" eb="7">
      <t>フク</t>
    </rPh>
    <phoneticPr fontId="1"/>
  </si>
  <si>
    <t>口能登・奥能登地区</t>
  </si>
  <si>
    <t>複合店の銘柄指定は、出来ませんのでご了承下さい</t>
    <rPh sb="0" eb="3">
      <t>フクゴウテン</t>
    </rPh>
    <rPh sb="4" eb="6">
      <t>メイガラ</t>
    </rPh>
    <rPh sb="6" eb="8">
      <t>シテイ</t>
    </rPh>
    <rPh sb="10" eb="12">
      <t>デキ</t>
    </rPh>
    <rPh sb="18" eb="20">
      <t>リョウショウ</t>
    </rPh>
    <rPh sb="20" eb="21">
      <t>クダ</t>
    </rPh>
    <phoneticPr fontId="6"/>
  </si>
  <si>
    <t>部数表の「複」の表記がある販売店は、朝日新聞部数を含む複合店です</t>
    <rPh sb="0" eb="3">
      <t>ブスウヒョウ</t>
    </rPh>
    <rPh sb="5" eb="6">
      <t>フク</t>
    </rPh>
    <rPh sb="8" eb="10">
      <t>ヒョウキ</t>
    </rPh>
    <rPh sb="13" eb="16">
      <t>ハンバイテン</t>
    </rPh>
    <rPh sb="18" eb="22">
      <t>アサヒシンブン</t>
    </rPh>
    <rPh sb="22" eb="24">
      <t>ブスウ</t>
    </rPh>
    <rPh sb="25" eb="26">
      <t>フク</t>
    </rPh>
    <rPh sb="27" eb="30">
      <t>フクゴウテン</t>
    </rPh>
    <phoneticPr fontId="6"/>
  </si>
  <si>
    <t>／　折込指定日2営業日前 正午</t>
    <phoneticPr fontId="1"/>
  </si>
  <si>
    <t>納品締切日時</t>
    <rPh sb="0" eb="6">
      <t>ノウヒンシメキリニチジ</t>
    </rPh>
    <phoneticPr fontId="1"/>
  </si>
  <si>
    <t>折　込　料　金</t>
    <rPh sb="0" eb="1">
      <t>オリ</t>
    </rPh>
    <rPh sb="2" eb="3">
      <t>コ</t>
    </rPh>
    <rPh sb="4" eb="5">
      <t>リョウ</t>
    </rPh>
    <rPh sb="6" eb="7">
      <t>キン</t>
    </rPh>
    <phoneticPr fontId="1"/>
  </si>
  <si>
    <t>料金</t>
    <rPh sb="0" eb="2">
      <t>リョウキン</t>
    </rPh>
    <phoneticPr fontId="1"/>
  </si>
  <si>
    <t>＊配送管理料として、部当たり＠0.2円（税別）別途頂きます</t>
    <rPh sb="1" eb="3">
      <t>ハイソウ</t>
    </rPh>
    <rPh sb="3" eb="6">
      <t>カンリリョウ</t>
    </rPh>
    <rPh sb="10" eb="12">
      <t>ブア</t>
    </rPh>
    <rPh sb="18" eb="19">
      <t>エン</t>
    </rPh>
    <rPh sb="20" eb="22">
      <t>ゼイベツ</t>
    </rPh>
    <rPh sb="23" eb="25">
      <t>ベット</t>
    </rPh>
    <rPh sb="25" eb="26">
      <t>イタダ</t>
    </rPh>
    <phoneticPr fontId="1"/>
  </si>
  <si>
    <t>解　約　規　定</t>
    <rPh sb="0" eb="1">
      <t>カイ</t>
    </rPh>
    <rPh sb="2" eb="3">
      <t>ヤク</t>
    </rPh>
    <rPh sb="4" eb="5">
      <t>キ</t>
    </rPh>
    <rPh sb="6" eb="7">
      <t>サダム</t>
    </rPh>
    <phoneticPr fontId="1"/>
  </si>
  <si>
    <t>／　折込料の30％</t>
    <rPh sb="2" eb="5">
      <t>オリコミリョウ</t>
    </rPh>
    <phoneticPr fontId="1"/>
  </si>
  <si>
    <t>／　解約しかねます</t>
    <rPh sb="2" eb="4">
      <t>カイヤク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</si>
  <si>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</si>
  <si>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納　品　先</t>
    <rPh sb="0" eb="1">
      <t>ノウ</t>
    </rPh>
    <rPh sb="2" eb="3">
      <t>ヒン</t>
    </rPh>
    <rPh sb="4" eb="5">
      <t>サキ</t>
    </rPh>
    <phoneticPr fontId="1"/>
  </si>
  <si>
    <t>ＴＥＬ（076）291-7301 ＦＡＸ（076）291-7302</t>
  </si>
  <si>
    <t>場合がございますので事前にご相談下さい</t>
    <phoneticPr fontId="1"/>
  </si>
  <si>
    <t>口能登地区</t>
    <rPh sb="0" eb="3">
      <t>クチノト</t>
    </rPh>
    <rPh sb="3" eb="5">
      <t>チク</t>
    </rPh>
    <phoneticPr fontId="1"/>
  </si>
  <si>
    <t>奥能登地区</t>
    <rPh sb="0" eb="3">
      <t>オクノト</t>
    </rPh>
    <rPh sb="3" eb="5">
      <t>チク</t>
    </rPh>
    <phoneticPr fontId="1"/>
  </si>
  <si>
    <t>／　折込指定日2営業日前午前11時</t>
    <phoneticPr fontId="1"/>
  </si>
  <si>
    <t>締切日15：00まで</t>
    <rPh sb="0" eb="3">
      <t>シメキリビ</t>
    </rPh>
    <phoneticPr fontId="1"/>
  </si>
  <si>
    <t>A6～B4まで（折り目無し）</t>
    <rPh sb="8" eb="9">
      <t>オ</t>
    </rPh>
    <rPh sb="10" eb="11">
      <t>メ</t>
    </rPh>
    <rPh sb="11" eb="12">
      <t>ナ</t>
    </rPh>
    <phoneticPr fontId="1"/>
  </si>
  <si>
    <t>北陸銀行　金沢支店</t>
    <rPh sb="0" eb="2">
      <t>ホクリク</t>
    </rPh>
    <rPh sb="2" eb="4">
      <t>ギンコウ</t>
    </rPh>
    <rPh sb="5" eb="7">
      <t>カナザワ</t>
    </rPh>
    <rPh sb="7" eb="9">
      <t>シテン</t>
    </rPh>
    <phoneticPr fontId="1"/>
  </si>
  <si>
    <t>　</t>
    <phoneticPr fontId="1"/>
  </si>
  <si>
    <t>備　考</t>
    <rPh sb="0" eb="1">
      <t>ビ</t>
    </rPh>
    <rPh sb="2" eb="3">
      <t>コウ</t>
    </rPh>
    <phoneticPr fontId="1"/>
  </si>
  <si>
    <t>3.0円</t>
    <rPh sb="3" eb="4">
      <t>エン</t>
    </rPh>
    <phoneticPr fontId="1"/>
  </si>
  <si>
    <t xml:space="preserve">5.3円 </t>
    <rPh sb="3" eb="4">
      <t>エン</t>
    </rPh>
    <phoneticPr fontId="1"/>
  </si>
  <si>
    <t>（税込5.83円）</t>
    <phoneticPr fontId="1"/>
  </si>
  <si>
    <t>（税込3.3円）</t>
    <phoneticPr fontId="1"/>
  </si>
  <si>
    <t xml:space="preserve">8.0円 </t>
    <rPh sb="3" eb="4">
      <t>エン</t>
    </rPh>
    <phoneticPr fontId="1"/>
  </si>
  <si>
    <t>（税込8.8円）</t>
    <phoneticPr fontId="1"/>
  </si>
  <si>
    <t xml:space="preserve">12.0円 </t>
    <rPh sb="4" eb="5">
      <t>エン</t>
    </rPh>
    <phoneticPr fontId="1"/>
  </si>
  <si>
    <t>（税込13.2円）</t>
    <phoneticPr fontId="1"/>
  </si>
  <si>
    <t xml:space="preserve">1円増 </t>
    <rPh sb="1" eb="2">
      <t>エン</t>
    </rPh>
    <rPh sb="2" eb="3">
      <t>マ</t>
    </rPh>
    <phoneticPr fontId="1"/>
  </si>
  <si>
    <t>（税込1.1円増）</t>
    <phoneticPr fontId="1"/>
  </si>
  <si>
    <t>三菱UFJ銀行 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</si>
  <si>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三菱UFJ銀行　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</si>
  <si>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三崎</t>
    <phoneticPr fontId="14"/>
  </si>
  <si>
    <t>阿岸</t>
  </si>
  <si>
    <t>新神田城西</t>
    <rPh sb="0" eb="3">
      <t>シンカンダ</t>
    </rPh>
    <rPh sb="3" eb="5">
      <t>ジョウサイ</t>
    </rPh>
    <phoneticPr fontId="6"/>
  </si>
  <si>
    <t>山代</t>
    <phoneticPr fontId="6"/>
  </si>
  <si>
    <t>山中</t>
    <phoneticPr fontId="1"/>
  </si>
  <si>
    <t>額</t>
    <phoneticPr fontId="1"/>
  </si>
  <si>
    <t>清水</t>
  </si>
  <si>
    <t>朝日新聞専売店の「羽咋」50部につきましては、お問い合わせ下さい</t>
    <phoneticPr fontId="1"/>
  </si>
  <si>
    <t>【市郡別部数】</t>
    <rPh sb="1" eb="4">
      <t>シグンベツ</t>
    </rPh>
    <rPh sb="4" eb="6">
      <t>ブスウ</t>
    </rPh>
    <phoneticPr fontId="1"/>
  </si>
  <si>
    <t>穴水東部 90</t>
    <rPh sb="0" eb="2">
      <t>アナミズ</t>
    </rPh>
    <rPh sb="2" eb="4">
      <t>トウブ</t>
    </rPh>
    <phoneticPr fontId="6"/>
  </si>
  <si>
    <t>穴水東部</t>
    <rPh sb="0" eb="2">
      <t>アナミズ</t>
    </rPh>
    <rPh sb="2" eb="4">
      <t>トウブ</t>
    </rPh>
    <phoneticPr fontId="14"/>
  </si>
  <si>
    <t>穴水東部</t>
    <phoneticPr fontId="14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</si>
  <si>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鳳珠郡60・輪島市30</t>
    </r>
    <rPh sb="2" eb="4">
      <t>ホウス</t>
    </rPh>
    <rPh sb="4" eb="5">
      <t>グン</t>
    </rPh>
    <rPh sb="8" eb="10">
      <t>ワジマ</t>
    </rPh>
    <rPh sb="10" eb="11">
      <t>シ</t>
    </rPh>
    <phoneticPr fontId="6"/>
  </si>
  <si>
    <t>：</t>
    <phoneticPr fontId="1"/>
  </si>
  <si>
    <t>2025年　新聞休刊日（社会情勢により変更になる場合がございます）</t>
    <rPh sb="4" eb="5">
      <t>ネン</t>
    </rPh>
    <rPh sb="6" eb="8">
      <t>シンブン</t>
    </rPh>
    <rPh sb="8" eb="11">
      <t>キュウカンビ</t>
    </rPh>
    <phoneticPr fontId="1"/>
  </si>
  <si>
    <t>御経塚</t>
    <rPh sb="0" eb="3">
      <t>オキョウヅカ</t>
    </rPh>
    <phoneticPr fontId="6"/>
  </si>
  <si>
    <t>野々市東部</t>
    <rPh sb="0" eb="3">
      <t>ノノイチ</t>
    </rPh>
    <rPh sb="3" eb="5">
      <t>トウブ</t>
    </rPh>
    <phoneticPr fontId="1"/>
  </si>
  <si>
    <t>野々市押野</t>
    <rPh sb="0" eb="3">
      <t>ノノイチ</t>
    </rPh>
    <rPh sb="3" eb="5">
      <t>オシノ</t>
    </rPh>
    <phoneticPr fontId="1"/>
  </si>
  <si>
    <t>御経塚へ店名変更</t>
    <rPh sb="0" eb="3">
      <t>オキョウヅカ</t>
    </rPh>
    <rPh sb="4" eb="6">
      <t>テンメイ</t>
    </rPh>
    <rPh sb="6" eb="8">
      <t>ヘンコウ</t>
    </rPh>
    <phoneticPr fontId="1"/>
  </si>
  <si>
    <t>野々市東部へ店名変更</t>
    <rPh sb="0" eb="3">
      <t>ノノイチ</t>
    </rPh>
    <rPh sb="3" eb="5">
      <t>トウブ</t>
    </rPh>
    <rPh sb="6" eb="8">
      <t>テンメイ</t>
    </rPh>
    <rPh sb="8" eb="10">
      <t>ヘンコウ</t>
    </rPh>
    <phoneticPr fontId="1"/>
  </si>
  <si>
    <t>野々市押野へ店名変更</t>
    <rPh sb="0" eb="3">
      <t>ノノイチ</t>
    </rPh>
    <rPh sb="3" eb="5">
      <t>オシノ</t>
    </rPh>
    <rPh sb="6" eb="8">
      <t>テンメイ</t>
    </rPh>
    <rPh sb="8" eb="10">
      <t>ヘンコウ</t>
    </rPh>
    <phoneticPr fontId="1"/>
  </si>
  <si>
    <t>上荒屋</t>
    <rPh sb="0" eb="3">
      <t>カミアラヤ</t>
    </rPh>
    <phoneticPr fontId="6"/>
  </si>
  <si>
    <t>西金沢</t>
    <rPh sb="0" eb="3">
      <t>ニシカナザワ</t>
    </rPh>
    <phoneticPr fontId="6"/>
  </si>
  <si>
    <t>高尾台</t>
    <rPh sb="0" eb="3">
      <t>タカオダイ</t>
    </rPh>
    <phoneticPr fontId="6"/>
  </si>
  <si>
    <t>野々市市販売店店名変更</t>
    <rPh sb="0" eb="4">
      <t>ノノイチシ</t>
    </rPh>
    <rPh sb="4" eb="7">
      <t>ハンバイテン</t>
    </rPh>
    <rPh sb="7" eb="9">
      <t>テンメイ</t>
    </rPh>
    <rPh sb="9" eb="11">
      <t>ヘンコウ</t>
    </rPh>
    <phoneticPr fontId="1"/>
  </si>
  <si>
    <t>　上荒屋</t>
    <rPh sb="1" eb="4">
      <t>カミアラヤ</t>
    </rPh>
    <phoneticPr fontId="1"/>
  </si>
  <si>
    <t>　高尾台</t>
    <rPh sb="1" eb="4">
      <t>タカオダイ</t>
    </rPh>
    <phoneticPr fontId="1"/>
  </si>
  <si>
    <t>　西金沢</t>
    <rPh sb="1" eb="4">
      <t>ニシカナザワ</t>
    </rPh>
    <phoneticPr fontId="1"/>
  </si>
  <si>
    <t>大谷・高屋</t>
    <rPh sb="0" eb="2">
      <t>オオタニ</t>
    </rPh>
    <phoneticPr fontId="14"/>
  </si>
  <si>
    <t>統合</t>
    <rPh sb="0" eb="2">
      <t>トウゴウ</t>
    </rPh>
    <phoneticPr fontId="1"/>
  </si>
  <si>
    <t>統合</t>
    <rPh sb="0" eb="2">
      <t>トウゴウ</t>
    </rPh>
    <phoneticPr fontId="1"/>
  </si>
  <si>
    <t>10月20日(月)・11月10日(月)・12月15日(月)</t>
    <rPh sb="2" eb="3">
      <t>ガツ</t>
    </rPh>
    <rPh sb="5" eb="6">
      <t>ヒ</t>
    </rPh>
    <rPh sb="7" eb="8">
      <t>ゲツ</t>
    </rPh>
    <rPh sb="12" eb="13">
      <t>ガツ</t>
    </rPh>
    <rPh sb="15" eb="16">
      <t>ヒ</t>
    </rPh>
    <rPh sb="17" eb="18">
      <t>ゲツ</t>
    </rPh>
    <rPh sb="22" eb="23">
      <t>ガツ</t>
    </rPh>
    <rPh sb="25" eb="26">
      <t>ヒ</t>
    </rPh>
    <rPh sb="27" eb="28">
      <t>ゲツ</t>
    </rPh>
    <phoneticPr fontId="1"/>
  </si>
  <si>
    <t>6月9日(月)・7月14日(月)・8月12日(火)・9月16日(火)</t>
    <rPh sb="1" eb="2">
      <t>ガツ</t>
    </rPh>
    <rPh sb="3" eb="4">
      <t>ヒ</t>
    </rPh>
    <rPh sb="5" eb="6">
      <t>ゲツ</t>
    </rPh>
    <phoneticPr fontId="1"/>
  </si>
  <si>
    <t>統合</t>
    <rPh sb="0" eb="2">
      <t>トウゴウ</t>
    </rPh>
    <phoneticPr fontId="1"/>
  </si>
  <si>
    <t>大谷　⇒　大谷・高屋</t>
    <rPh sb="0" eb="2">
      <t>オオタニ</t>
    </rPh>
    <rPh sb="5" eb="7">
      <t>オオタニ</t>
    </rPh>
    <rPh sb="8" eb="10">
      <t>タカヤ</t>
    </rPh>
    <phoneticPr fontId="1"/>
  </si>
  <si>
    <t>高屋　⇒　大谷・高屋</t>
    <rPh sb="0" eb="2">
      <t>タカヤ</t>
    </rPh>
    <rPh sb="5" eb="7">
      <t>オオタニ</t>
    </rPh>
    <rPh sb="8" eb="10">
      <t>タカヤ</t>
    </rPh>
    <phoneticPr fontId="1"/>
  </si>
  <si>
    <t>南志見　⇒　名舟</t>
    <rPh sb="0" eb="3">
      <t>ナジミ</t>
    </rPh>
    <rPh sb="6" eb="8">
      <t>ナフネ</t>
    </rPh>
    <phoneticPr fontId="1"/>
  </si>
  <si>
    <t>粟ヶ崎 850</t>
    <phoneticPr fontId="6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</si>
  <si>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金沢市600</t>
    </r>
    <r>
      <rPr>
        <sz val="11"/>
        <rFont val="MS UI Gothic"/>
        <family val="3"/>
        <charset val="128"/>
      </rPr>
      <t>・河北郡</t>
    </r>
    <r>
      <rPr>
        <sz val="11"/>
        <rFont val="Calibri"/>
        <family val="3"/>
      </rPr>
      <t>(</t>
    </r>
    <r>
      <rPr>
        <sz val="11"/>
        <rFont val="ＭＳ Ｐゴシック"/>
        <family val="3"/>
        <charset val="128"/>
      </rPr>
      <t>内灘町)250</t>
    </r>
    <rPh sb="2" eb="5">
      <t>カナザワシ</t>
    </rPh>
    <rPh sb="9" eb="12">
      <t>カホクグン</t>
    </rPh>
    <rPh sb="13" eb="16">
      <t>ウチナダマチ</t>
    </rPh>
    <phoneticPr fontId="6"/>
  </si>
  <si>
    <t>上荒屋 820</t>
    <rPh sb="0" eb="3">
      <t>カミアラヤ</t>
    </rPh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</si>
  <si>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金沢市810・白山市10</t>
    </r>
    <phoneticPr fontId="1"/>
  </si>
  <si>
    <t>野々市白山 1,800</t>
    <rPh sb="0" eb="3">
      <t>ノノイチ</t>
    </rPh>
    <rPh sb="3" eb="5">
      <t>ハクサン</t>
    </rPh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</si>
  <si>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野々市市1,680・白山市120</t>
    </r>
    <phoneticPr fontId="1"/>
  </si>
  <si>
    <t>【令和7年9月】</t>
    <rPh sb="1" eb="2">
      <t>レイ</t>
    </rPh>
    <rPh sb="2" eb="3">
      <t>ワ</t>
    </rPh>
    <rPh sb="4" eb="5">
      <t>ネン</t>
    </rPh>
    <rPh sb="6" eb="7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</si>
</sst>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&quot;総&quot;&quot;合&quot;&quot;計&quot;\ #,##0&quot;枚&quot;"/>
    <numFmt numFmtId="177" formatCode="m&quot;月&quot;d&quot;日&quot;\(aaa\)"/>
    <numFmt numFmtId="178" formatCode="&quot;加賀地区&quot;&quot;　計&quot;\ #,###&quot;枚&quot;"/>
    <numFmt numFmtId="179" formatCode="&quot;加&quot;&quot;賀&quot;&quot;地&quot;&quot;区&quot;\ #,##0&quot;枚&quot;"/>
    <numFmt numFmtId="180" formatCode="\ &quot;加&quot;&quot;賀&quot;&quot;地&quot;&quot;区&quot;\ \ #&quot;,&quot;###&quot;枚&quot;"/>
    <numFmt numFmtId="181" formatCode="&quot;金&quot;&quot;沢&quot;&quot;地&quot;&quot;区&quot;\ #,##0&quot;枚&quot;"/>
    <numFmt numFmtId="182" formatCode="\ &quot;金&quot;&quot;沢&quot;&quot;地&quot;&quot;区&quot;\ \ #&quot;,&quot;###&quot;枚&quot;"/>
    <numFmt numFmtId="183" formatCode="&quot;能登地区　&quot;&quot;&quot;&quot;計&quot;\ #,###&quot;枚&quot;"/>
    <numFmt numFmtId="184" formatCode="&quot;口&quot;&quot;能&quot;&quot;登&quot;&quot;地&quot;&quot;区&quot;\ #,##0&quot;枚&quot;"/>
    <numFmt numFmtId="185" formatCode="&quot;奥&quot;&quot;能&quot;&quot;登&quot;&quot;地&quot;&quot;区&quot;\ #,##0&quot;枚&quot;"/>
    <numFmt numFmtId="190" formatCode="&quot;+&quot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ＤＦ平成ゴシック体W5"/>
      <family val="3"/>
      <charset val="128"/>
    </font>
    <font>
      <b/>
      <sz val="10"/>
      <name val="ＤＦ平成明朝体W3"/>
      <family val="3"/>
      <charset val="128"/>
    </font>
    <font>
      <sz val="40"/>
      <name val="ＤＦ特太ゴシック体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sz val="10"/>
      <name val="HG丸ｺﾞｼｯｸM-PRO"/>
      <family val="3"/>
      <charset val="128"/>
    </font>
    <font>
      <sz val="9"/>
      <name val="ＤＦ平成明朝体W3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1"/>
      <name val="Calibri"/>
      <family val="3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ＤＦ平成明朝体W3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3" fillId="0" borderId="0" xfId="1"/>
    <xf numFmtId="0" fontId="4" fillId="0" borderId="0" xfId="1" applyFont="1"/>
    <xf numFmtId="0" fontId="7" fillId="0" borderId="8" xfId="1" applyFont="1" applyBorder="1" applyAlignment="1">
      <alignment horizontal="center" vertical="center" wrapText="1"/>
    </xf>
    <xf numFmtId="0" fontId="3" fillId="0" borderId="13" xfId="1" applyBorder="1" applyAlignment="1">
      <alignment wrapText="1"/>
    </xf>
    <xf numFmtId="0" fontId="3" fillId="0" borderId="14" xfId="1" applyBorder="1" applyAlignment="1">
      <alignment horizontal="center" vertical="center"/>
    </xf>
    <xf numFmtId="0" fontId="3" fillId="0" borderId="17" xfId="1" applyBorder="1" applyAlignment="1">
      <alignment horizontal="center" vertical="center" wrapText="1"/>
    </xf>
    <xf numFmtId="0" fontId="3" fillId="0" borderId="17" xfId="1" applyBorder="1" applyAlignment="1">
      <alignment horizontal="center" vertical="center" shrinkToFit="1"/>
    </xf>
    <xf numFmtId="0" fontId="3" fillId="0" borderId="19" xfId="1" applyBorder="1" applyAlignment="1">
      <alignment wrapText="1"/>
    </xf>
    <xf numFmtId="0" fontId="3" fillId="0" borderId="0" xfId="1" applyAlignment="1">
      <alignment horizontal="left"/>
    </xf>
    <xf numFmtId="0" fontId="3" fillId="0" borderId="20" xfId="1" applyBorder="1" applyAlignment="1">
      <alignment horizontal="center" vertical="center"/>
    </xf>
    <xf numFmtId="0" fontId="3" fillId="0" borderId="23" xfId="1" applyBorder="1" applyAlignment="1">
      <alignment horizontal="center" vertical="center" wrapText="1"/>
    </xf>
    <xf numFmtId="0" fontId="3" fillId="0" borderId="25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26" xfId="1" applyBorder="1" applyAlignment="1">
      <alignment wrapText="1"/>
    </xf>
    <xf numFmtId="182" fontId="12" fillId="2" borderId="0" xfId="1" applyNumberFormat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180" fontId="12" fillId="2" borderId="2" xfId="1" applyNumberFormat="1" applyFont="1" applyFill="1" applyBorder="1" applyAlignment="1">
      <alignment vertical="center"/>
    </xf>
    <xf numFmtId="0" fontId="13" fillId="3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6" fillId="0" borderId="0" xfId="1" applyFont="1"/>
    <xf numFmtId="0" fontId="15" fillId="0" borderId="29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0" fillId="0" borderId="2" xfId="1" applyFont="1" applyBorder="1" applyAlignment="1">
      <alignment vertical="center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3" borderId="0" xfId="1" applyFont="1" applyFill="1"/>
    <xf numFmtId="0" fontId="3" fillId="0" borderId="29" xfId="1" applyBorder="1"/>
    <xf numFmtId="41" fontId="10" fillId="0" borderId="33" xfId="2" applyNumberFormat="1" applyFont="1" applyFill="1" applyBorder="1" applyAlignment="1">
      <alignment vertical="center"/>
    </xf>
    <xf numFmtId="0" fontId="10" fillId="0" borderId="32" xfId="1" applyFont="1" applyBorder="1" applyAlignment="1">
      <alignment horizontal="left" vertical="center"/>
    </xf>
    <xf numFmtId="41" fontId="7" fillId="0" borderId="0" xfId="2" applyNumberFormat="1" applyFont="1" applyFill="1" applyBorder="1" applyAlignment="1">
      <alignment vertical="center"/>
    </xf>
    <xf numFmtId="0" fontId="3" fillId="0" borderId="31" xfId="1" applyBorder="1"/>
    <xf numFmtId="0" fontId="10" fillId="0" borderId="0" xfId="1" applyFont="1" applyAlignment="1">
      <alignment horizontal="left" vertical="center" shrinkToFit="1"/>
    </xf>
    <xf numFmtId="41" fontId="10" fillId="0" borderId="3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/>
    </xf>
    <xf numFmtId="41" fontId="10" fillId="0" borderId="35" xfId="2" applyNumberFormat="1" applyFont="1" applyFill="1" applyBorder="1" applyAlignment="1">
      <alignment vertical="center"/>
    </xf>
    <xf numFmtId="41" fontId="10" fillId="0" borderId="36" xfId="2" applyNumberFormat="1" applyFont="1" applyFill="1" applyBorder="1" applyAlignment="1">
      <alignment vertical="center"/>
    </xf>
    <xf numFmtId="41" fontId="10" fillId="0" borderId="37" xfId="2" applyNumberFormat="1" applyFont="1" applyFill="1" applyBorder="1" applyAlignment="1">
      <alignment vertical="center"/>
    </xf>
    <xf numFmtId="0" fontId="10" fillId="0" borderId="36" xfId="1" applyFont="1" applyBorder="1" applyAlignment="1">
      <alignment horizontal="left" vertical="center"/>
    </xf>
    <xf numFmtId="0" fontId="10" fillId="0" borderId="31" xfId="1" applyFont="1" applyBorder="1"/>
    <xf numFmtId="41" fontId="10" fillId="0" borderId="35" xfId="1" applyNumberFormat="1" applyFont="1" applyBorder="1" applyAlignment="1">
      <alignment horizontal="center" vertical="center" shrinkToFit="1"/>
    </xf>
    <xf numFmtId="41" fontId="10" fillId="0" borderId="39" xfId="2" applyNumberFormat="1" applyFont="1" applyFill="1" applyBorder="1" applyAlignment="1">
      <alignment vertical="center"/>
    </xf>
    <xf numFmtId="0" fontId="3" fillId="0" borderId="40" xfId="1" applyBorder="1"/>
    <xf numFmtId="0" fontId="10" fillId="0" borderId="21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horizontal="center" vertical="center"/>
    </xf>
    <xf numFmtId="41" fontId="10" fillId="0" borderId="25" xfId="2" applyNumberFormat="1" applyFont="1" applyFill="1" applyBorder="1" applyAlignment="1">
      <alignment vertical="center" shrinkToFit="1"/>
    </xf>
    <xf numFmtId="0" fontId="10" fillId="0" borderId="5" xfId="1" applyFont="1" applyBorder="1" applyAlignment="1">
      <alignment horizontal="left" vertical="center"/>
    </xf>
    <xf numFmtId="41" fontId="10" fillId="0" borderId="34" xfId="2" applyNumberFormat="1" applyFont="1" applyFill="1" applyBorder="1" applyAlignment="1">
      <alignment vertical="center"/>
    </xf>
    <xf numFmtId="0" fontId="3" fillId="0" borderId="43" xfId="1" applyBorder="1"/>
    <xf numFmtId="0" fontId="3" fillId="0" borderId="1" xfId="1" applyBorder="1"/>
    <xf numFmtId="0" fontId="17" fillId="0" borderId="0" xfId="1" applyFont="1"/>
    <xf numFmtId="0" fontId="15" fillId="0" borderId="2" xfId="1" applyFont="1" applyBorder="1" applyAlignment="1">
      <alignment horizontal="center" vertical="center"/>
    </xf>
    <xf numFmtId="41" fontId="10" fillId="0" borderId="47" xfId="2" applyNumberFormat="1" applyFont="1" applyFill="1" applyBorder="1" applyAlignment="1">
      <alignment vertical="center" shrinkToFit="1"/>
    </xf>
    <xf numFmtId="0" fontId="17" fillId="0" borderId="0" xfId="1" applyFont="1" applyAlignment="1">
      <alignment horizontal="left" vertical="center"/>
    </xf>
    <xf numFmtId="41" fontId="10" fillId="0" borderId="38" xfId="2" applyNumberFormat="1" applyFont="1" applyFill="1" applyBorder="1" applyAlignment="1">
      <alignment vertical="center"/>
    </xf>
    <xf numFmtId="0" fontId="7" fillId="0" borderId="0" xfId="1" applyFont="1" applyAlignment="1">
      <alignment horizontal="center"/>
    </xf>
    <xf numFmtId="0" fontId="18" fillId="0" borderId="0" xfId="1" applyFont="1"/>
    <xf numFmtId="0" fontId="10" fillId="0" borderId="22" xfId="1" applyFont="1" applyBorder="1" applyAlignment="1">
      <alignment horizontal="center" vertical="center"/>
    </xf>
    <xf numFmtId="41" fontId="10" fillId="0" borderId="22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10" xfId="1" applyFont="1" applyBorder="1" applyAlignment="1">
      <alignment horizontal="left" vertical="center"/>
    </xf>
    <xf numFmtId="0" fontId="3" fillId="3" borderId="0" xfId="1" applyFill="1"/>
    <xf numFmtId="0" fontId="17" fillId="3" borderId="0" xfId="1" applyFont="1" applyFill="1"/>
    <xf numFmtId="0" fontId="16" fillId="3" borderId="0" xfId="1" applyFont="1" applyFill="1"/>
    <xf numFmtId="0" fontId="18" fillId="4" borderId="0" xfId="1" applyFont="1" applyFill="1"/>
    <xf numFmtId="0" fontId="3" fillId="4" borderId="0" xfId="1" applyFill="1"/>
    <xf numFmtId="0" fontId="19" fillId="4" borderId="0" xfId="1" applyFont="1" applyFill="1"/>
    <xf numFmtId="0" fontId="7" fillId="0" borderId="0" xfId="1" applyFont="1" applyAlignment="1">
      <alignment horizontal="left" vertical="center" shrinkToFit="1"/>
    </xf>
    <xf numFmtId="0" fontId="17" fillId="0" borderId="0" xfId="1" applyFont="1" applyAlignment="1">
      <alignment vertical="top"/>
    </xf>
    <xf numFmtId="0" fontId="7" fillId="0" borderId="0" xfId="1" applyFont="1"/>
    <xf numFmtId="0" fontId="7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27" xfId="1" applyBorder="1"/>
    <xf numFmtId="0" fontId="3" fillId="0" borderId="30" xfId="1" applyBorder="1" applyAlignment="1">
      <alignment horizontal="center" vertical="center"/>
    </xf>
    <xf numFmtId="0" fontId="7" fillId="0" borderId="29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41" fontId="10" fillId="0" borderId="21" xfId="2" applyNumberFormat="1" applyFont="1" applyFill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vertical="center"/>
    </xf>
    <xf numFmtId="0" fontId="3" fillId="0" borderId="2" xfId="1" applyBorder="1"/>
    <xf numFmtId="41" fontId="7" fillId="0" borderId="0" xfId="2" applyNumberFormat="1" applyFont="1" applyFill="1" applyBorder="1" applyAlignment="1">
      <alignment vertical="center" shrinkToFit="1"/>
    </xf>
    <xf numFmtId="0" fontId="3" fillId="0" borderId="31" xfId="1" applyBorder="1" applyAlignment="1">
      <alignment horizontal="left" vertical="center"/>
    </xf>
    <xf numFmtId="0" fontId="7" fillId="0" borderId="31" xfId="1" applyFont="1" applyBorder="1" applyAlignment="1">
      <alignment horizontal="center"/>
    </xf>
    <xf numFmtId="0" fontId="7" fillId="0" borderId="42" xfId="1" applyFont="1" applyBorder="1"/>
    <xf numFmtId="0" fontId="10" fillId="0" borderId="0" xfId="1" applyFont="1" applyAlignment="1">
      <alignment vertical="center"/>
    </xf>
    <xf numFmtId="0" fontId="3" fillId="0" borderId="38" xfId="1" applyBorder="1"/>
    <xf numFmtId="0" fontId="3" fillId="0" borderId="3" xfId="1" applyBorder="1"/>
    <xf numFmtId="0" fontId="3" fillId="0" borderId="21" xfId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7" fillId="0" borderId="31" xfId="1" applyFont="1" applyBorder="1" applyAlignment="1">
      <alignment vertical="center"/>
    </xf>
    <xf numFmtId="0" fontId="17" fillId="0" borderId="0" xfId="0" applyFont="1">
      <alignment vertical="center"/>
    </xf>
    <xf numFmtId="41" fontId="10" fillId="0" borderId="35" xfId="2" applyNumberFormat="1" applyFont="1" applyFill="1" applyBorder="1" applyAlignment="1">
      <alignment horizontal="left" vertical="center"/>
    </xf>
    <xf numFmtId="41" fontId="10" fillId="0" borderId="48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7" fillId="0" borderId="0" xfId="1" applyFont="1" applyAlignment="1">
      <alignment horizontal="right" indent="1"/>
    </xf>
    <xf numFmtId="0" fontId="18" fillId="0" borderId="31" xfId="1" applyFont="1" applyBorder="1"/>
    <xf numFmtId="0" fontId="17" fillId="0" borderId="0" xfId="1" applyFont="1" applyAlignment="1">
      <alignment horizontal="distributed" indent="2"/>
    </xf>
    <xf numFmtId="0" fontId="18" fillId="3" borderId="29" xfId="1" applyFont="1" applyFill="1" applyBorder="1"/>
    <xf numFmtId="0" fontId="18" fillId="0" borderId="40" xfId="1" applyFont="1" applyBorder="1"/>
    <xf numFmtId="41" fontId="7" fillId="0" borderId="31" xfId="2" applyNumberFormat="1" applyFont="1" applyFill="1" applyBorder="1" applyAlignment="1">
      <alignment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 indent="1"/>
    </xf>
    <xf numFmtId="0" fontId="7" fillId="0" borderId="0" xfId="1" applyFont="1" applyAlignment="1">
      <alignment horizontal="distributed" indent="2"/>
    </xf>
    <xf numFmtId="177" fontId="3" fillId="0" borderId="0" xfId="1" applyNumberFormat="1" applyAlignment="1">
      <alignment horizontal="distributed" vertical="top" indent="1"/>
    </xf>
    <xf numFmtId="0" fontId="3" fillId="0" borderId="15" xfId="1" applyBorder="1" applyAlignment="1">
      <alignment horizontal="center" vertical="center" wrapText="1"/>
    </xf>
    <xf numFmtId="0" fontId="3" fillId="0" borderId="41" xfId="1" applyBorder="1" applyAlignment="1">
      <alignment horizontal="center" vertical="center" wrapText="1"/>
    </xf>
    <xf numFmtId="41" fontId="10" fillId="0" borderId="47" xfId="2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3" borderId="0" xfId="1" applyFont="1" applyFill="1" applyAlignment="1">
      <alignment vertical="center"/>
    </xf>
    <xf numFmtId="19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24" fillId="0" borderId="0" xfId="1" applyFont="1"/>
    <xf numFmtId="0" fontId="9" fillId="0" borderId="29" xfId="1" applyFont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10" fillId="0" borderId="29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0" fillId="0" borderId="31" xfId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10" fillId="0" borderId="0" xfId="0" applyFont="1" applyAlignment="1">
      <alignment vertical="center" shrinkToFit="1"/>
    </xf>
    <xf numFmtId="41" fontId="3" fillId="0" borderId="35" xfId="2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" fillId="0" borderId="0" xfId="0" applyFont="1">
      <alignment vertical="center"/>
    </xf>
    <xf numFmtId="190" fontId="3" fillId="0" borderId="0" xfId="0" applyNumberFormat="1" applyFont="1" applyAlignment="1">
      <alignment vertical="center" shrinkToFit="1"/>
    </xf>
    <xf numFmtId="181" fontId="11" fillId="0" borderId="0" xfId="1" applyNumberFormat="1" applyFont="1" applyAlignment="1">
      <alignment vertical="center"/>
    </xf>
    <xf numFmtId="0" fontId="7" fillId="0" borderId="0" xfId="1" applyFont="1" applyAlignment="1">
      <alignment shrinkToFit="1"/>
    </xf>
    <xf numFmtId="0" fontId="10" fillId="5" borderId="31" xfId="1" applyFont="1" applyFill="1" applyBorder="1"/>
    <xf numFmtId="0" fontId="3" fillId="5" borderId="31" xfId="1" applyFill="1" applyBorder="1"/>
    <xf numFmtId="41" fontId="10" fillId="0" borderId="57" xfId="2" applyNumberFormat="1" applyFont="1" applyFill="1" applyBorder="1" applyAlignment="1">
      <alignment vertical="center"/>
    </xf>
    <xf numFmtId="177" fontId="17" fillId="0" borderId="0" xfId="1" applyNumberFormat="1" applyFont="1" applyAlignment="1">
      <alignment vertical="center"/>
    </xf>
    <xf numFmtId="177" fontId="17" fillId="0" borderId="0" xfId="1" applyNumberFormat="1" applyFont="1" applyAlignment="1">
      <alignment vertical="top"/>
    </xf>
    <xf numFmtId="181" fontId="3" fillId="0" borderId="0" xfId="1" applyNumberFormat="1" applyAlignment="1">
      <alignment vertical="center"/>
    </xf>
    <xf numFmtId="0" fontId="7" fillId="0" borderId="0" xfId="1" applyFont="1" applyAlignment="1">
      <alignment vertical="top" wrapText="1" shrinkToFit="1"/>
    </xf>
    <xf numFmtId="0" fontId="3" fillId="0" borderId="0" xfId="1" applyAlignment="1">
      <alignment vertical="top" wrapText="1" shrinkToFit="1"/>
    </xf>
    <xf numFmtId="0" fontId="2" fillId="0" borderId="1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 applyAlignment="1">
      <alignment horizontal="left" vertical="center" indent="1"/>
    </xf>
    <xf numFmtId="0" fontId="3" fillId="0" borderId="0" xfId="1" applyAlignment="1">
      <alignment shrinkToFit="1"/>
    </xf>
    <xf numFmtId="0" fontId="30" fillId="0" borderId="0" xfId="0" applyFont="1">
      <alignment vertical="center"/>
    </xf>
    <xf numFmtId="177" fontId="3" fillId="0" borderId="0" xfId="1" applyNumberFormat="1" applyAlignment="1">
      <alignment vertical="center"/>
    </xf>
    <xf numFmtId="185" fontId="11" fillId="0" borderId="0" xfId="1" applyNumberFormat="1" applyFont="1" applyAlignment="1">
      <alignment vertical="center"/>
    </xf>
    <xf numFmtId="0" fontId="18" fillId="3" borderId="0" xfId="1" applyFont="1" applyFill="1" applyAlignment="1">
      <alignment vertical="center" shrinkToFit="1"/>
    </xf>
    <xf numFmtId="177" fontId="3" fillId="0" borderId="0" xfId="1" applyNumberFormat="1" applyAlignment="1">
      <alignment vertical="top"/>
    </xf>
    <xf numFmtId="41" fontId="3" fillId="0" borderId="35" xfId="2" applyNumberFormat="1" applyFont="1" applyFill="1" applyBorder="1" applyAlignment="1">
      <alignment horizontal="center" vertical="center" shrinkToFit="1"/>
    </xf>
    <xf numFmtId="179" fontId="11" fillId="0" borderId="19" xfId="1" applyNumberFormat="1" applyFont="1" applyBorder="1" applyAlignment="1">
      <alignment vertical="center"/>
    </xf>
    <xf numFmtId="0" fontId="3" fillId="0" borderId="0" xfId="1" applyAlignment="1">
      <alignment horizontal="left" vertical="center"/>
    </xf>
    <xf numFmtId="41" fontId="10" fillId="0" borderId="6" xfId="2" applyNumberFormat="1" applyFont="1" applyFill="1" applyBorder="1" applyAlignment="1">
      <alignment vertical="center"/>
    </xf>
    <xf numFmtId="0" fontId="18" fillId="3" borderId="35" xfId="1" applyFont="1" applyFill="1" applyBorder="1"/>
    <xf numFmtId="41" fontId="10" fillId="0" borderId="23" xfId="2" applyNumberFormat="1" applyFont="1" applyFill="1" applyBorder="1" applyAlignment="1">
      <alignment horizontal="center" vertical="center" shrinkToFit="1"/>
    </xf>
    <xf numFmtId="0" fontId="10" fillId="3" borderId="0" xfId="1" applyFont="1" applyFill="1"/>
    <xf numFmtId="0" fontId="18" fillId="3" borderId="31" xfId="1" applyFont="1" applyFill="1" applyBorder="1"/>
    <xf numFmtId="0" fontId="18" fillId="3" borderId="3" xfId="1" applyFont="1" applyFill="1" applyBorder="1"/>
    <xf numFmtId="0" fontId="22" fillId="0" borderId="55" xfId="1" applyFont="1" applyBorder="1" applyAlignment="1">
      <alignment horizontal="center"/>
    </xf>
    <xf numFmtId="0" fontId="22" fillId="0" borderId="56" xfId="1" applyFont="1" applyBorder="1" applyAlignment="1">
      <alignment horizontal="center"/>
    </xf>
    <xf numFmtId="41" fontId="3" fillId="0" borderId="3" xfId="2" applyNumberFormat="1" applyFont="1" applyFill="1" applyBorder="1" applyAlignment="1">
      <alignment horizontal="center" vertical="center" shrinkToFit="1"/>
    </xf>
    <xf numFmtId="41" fontId="3" fillId="0" borderId="23" xfId="1" applyNumberFormat="1" applyBorder="1" applyAlignment="1">
      <alignment horizontal="center" vertical="center"/>
    </xf>
    <xf numFmtId="0" fontId="22" fillId="3" borderId="55" xfId="1" applyFont="1" applyFill="1" applyBorder="1" applyAlignment="1">
      <alignment horizontal="center"/>
    </xf>
    <xf numFmtId="0" fontId="22" fillId="3" borderId="56" xfId="1" applyFont="1" applyFill="1" applyBorder="1" applyAlignment="1">
      <alignment horizontal="center"/>
    </xf>
    <xf numFmtId="41" fontId="10" fillId="0" borderId="60" xfId="2" applyNumberFormat="1" applyFont="1" applyFill="1" applyBorder="1" applyAlignment="1">
      <alignment vertical="center"/>
    </xf>
    <xf numFmtId="41" fontId="10" fillId="0" borderId="25" xfId="2" applyNumberFormat="1" applyFont="1" applyFill="1" applyBorder="1" applyAlignment="1">
      <alignment vertical="center"/>
    </xf>
    <xf numFmtId="0" fontId="9" fillId="0" borderId="0" xfId="1" applyFont="1" applyAlignment="1">
      <alignment horizontal="left" vertical="center"/>
    </xf>
    <xf numFmtId="41" fontId="3" fillId="3" borderId="25" xfId="1" applyNumberFormat="1" applyFill="1" applyBorder="1" applyAlignment="1">
      <alignment vertical="center"/>
    </xf>
    <xf numFmtId="41" fontId="3" fillId="0" borderId="25" xfId="2" applyNumberFormat="1" applyFont="1" applyFill="1" applyBorder="1" applyAlignment="1">
      <alignment vertical="center" shrinkToFit="1"/>
    </xf>
    <xf numFmtId="41" fontId="10" fillId="0" borderId="35" xfId="2" applyNumberFormat="1" applyFont="1" applyFill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31" fillId="0" borderId="18" xfId="0" applyFont="1" applyBorder="1">
      <alignment vertical="center"/>
    </xf>
    <xf numFmtId="0" fontId="18" fillId="3" borderId="15" xfId="1" applyFont="1" applyFill="1" applyBorder="1"/>
    <xf numFmtId="0" fontId="31" fillId="0" borderId="0" xfId="0" applyFont="1">
      <alignment vertical="center"/>
    </xf>
    <xf numFmtId="0" fontId="18" fillId="0" borderId="3" xfId="1" applyFont="1" applyBorder="1"/>
    <xf numFmtId="0" fontId="9" fillId="6" borderId="0" xfId="1" applyFont="1" applyFill="1" applyAlignment="1">
      <alignment horizontal="left" vertical="center" shrinkToFit="1"/>
    </xf>
    <xf numFmtId="0" fontId="9" fillId="6" borderId="0" xfId="1" applyFont="1" applyFill="1" applyAlignment="1">
      <alignment horizontal="left" vertical="center"/>
    </xf>
    <xf numFmtId="41" fontId="10" fillId="0" borderId="5" xfId="2" applyNumberFormat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0" fontId="18" fillId="0" borderId="5" xfId="1" applyFont="1" applyBorder="1"/>
    <xf numFmtId="0" fontId="9" fillId="0" borderId="0" xfId="1" applyFont="1"/>
    <xf numFmtId="0" fontId="32" fillId="0" borderId="0" xfId="0" applyFont="1">
      <alignment vertical="center"/>
    </xf>
    <xf numFmtId="0" fontId="10" fillId="0" borderId="0" xfId="1" applyFont="1"/>
    <xf numFmtId="0" fontId="22" fillId="3" borderId="0" xfId="1" applyFont="1" applyFill="1" applyAlignment="1">
      <alignment vertical="center"/>
    </xf>
    <xf numFmtId="0" fontId="22" fillId="3" borderId="0" xfId="1" applyFont="1" applyFill="1" applyAlignment="1">
      <alignment horizontal="center" vertical="center"/>
    </xf>
    <xf numFmtId="0" fontId="9" fillId="0" borderId="29" xfId="1" applyFont="1" applyBorder="1" applyAlignment="1">
      <alignment horizontal="left" vertical="center"/>
    </xf>
    <xf numFmtId="0" fontId="7" fillId="0" borderId="5" xfId="1" applyFont="1" applyBorder="1"/>
    <xf numFmtId="0" fontId="9" fillId="0" borderId="5" xfId="1" applyFont="1" applyBorder="1" applyAlignment="1">
      <alignment horizontal="left" vertical="center"/>
    </xf>
    <xf numFmtId="0" fontId="18" fillId="0" borderId="6" xfId="1" applyFont="1" applyBorder="1"/>
    <xf numFmtId="0" fontId="29" fillId="0" borderId="31" xfId="1" applyFont="1" applyBorder="1" applyAlignment="1">
      <alignment vertical="center" shrinkToFit="1"/>
    </xf>
    <xf numFmtId="0" fontId="7" fillId="0" borderId="41" xfId="1" applyFont="1" applyBorder="1"/>
    <xf numFmtId="0" fontId="18" fillId="0" borderId="29" xfId="1" applyFont="1" applyBorder="1"/>
    <xf numFmtId="0" fontId="29" fillId="3" borderId="31" xfId="1" applyFont="1" applyFill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9" fillId="0" borderId="0" xfId="1" applyFont="1" applyAlignment="1">
      <alignment horizontal="left" vertical="center" shrinkToFit="1"/>
    </xf>
    <xf numFmtId="0" fontId="34" fillId="3" borderId="0" xfId="1" applyFont="1" applyFill="1"/>
    <xf numFmtId="0" fontId="22" fillId="0" borderId="0" xfId="1" applyFont="1"/>
    <xf numFmtId="0" fontId="3" fillId="0" borderId="0" xfId="1" applyAlignment="1">
      <alignment shrinkToFit="1"/>
    </xf>
    <xf numFmtId="0" fontId="29" fillId="3" borderId="41" xfId="1" applyFont="1" applyFill="1" applyBorder="1" applyAlignment="1">
      <alignment vertical="center"/>
    </xf>
    <xf numFmtId="0" fontId="3" fillId="0" borderId="0" xfId="1" applyAlignment="1">
      <alignment vertical="center" shrinkToFit="1"/>
    </xf>
    <xf numFmtId="0" fontId="3" fillId="0" borderId="3" xfId="1" applyBorder="1" applyAlignment="1">
      <alignment vertical="center" shrinkToFit="1"/>
    </xf>
    <xf numFmtId="41" fontId="23" fillId="0" borderId="24" xfId="2" applyNumberFormat="1" applyFont="1" applyFill="1" applyBorder="1" applyAlignment="1">
      <alignment horizontal="center" vertical="center"/>
    </xf>
    <xf numFmtId="41" fontId="23" fillId="0" borderId="21" xfId="2" applyNumberFormat="1" applyFont="1" applyFill="1" applyBorder="1" applyAlignment="1">
      <alignment horizontal="center" vertical="center"/>
    </xf>
    <xf numFmtId="41" fontId="23" fillId="0" borderId="22" xfId="2" applyNumberFormat="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181" fontId="3" fillId="0" borderId="18" xfId="1" applyNumberFormat="1" applyBorder="1" applyAlignment="1">
      <alignment horizontal="center" vertical="center"/>
    </xf>
    <xf numFmtId="181" fontId="3" fillId="0" borderId="15" xfId="1" applyNumberFormat="1" applyBorder="1" applyAlignment="1">
      <alignment horizontal="center" vertical="center"/>
    </xf>
    <xf numFmtId="181" fontId="3" fillId="0" borderId="46" xfId="1" applyNumberForma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177" fontId="3" fillId="0" borderId="54" xfId="1" applyNumberFormat="1" applyBorder="1" applyAlignment="1">
      <alignment horizontal="center" vertical="center" shrinkToFit="1"/>
    </xf>
    <xf numFmtId="177" fontId="3" fillId="0" borderId="41" xfId="1" applyNumberFormat="1" applyBorder="1" applyAlignment="1">
      <alignment horizontal="center" vertical="center" shrinkToFit="1"/>
    </xf>
    <xf numFmtId="177" fontId="3" fillId="0" borderId="42" xfId="1" applyNumberFormat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3" fillId="0" borderId="4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21" fillId="0" borderId="5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center" vertical="center" shrinkToFit="1"/>
    </xf>
    <xf numFmtId="0" fontId="21" fillId="0" borderId="11" xfId="1" applyFont="1" applyBorder="1" applyAlignment="1">
      <alignment horizontal="center" vertical="center" shrinkToFit="1"/>
    </xf>
    <xf numFmtId="0" fontId="3" fillId="0" borderId="7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48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3" xfId="1" applyBorder="1" applyAlignment="1">
      <alignment horizontal="center" vertical="center"/>
    </xf>
    <xf numFmtId="176" fontId="8" fillId="0" borderId="0" xfId="1" applyNumberFormat="1" applyFont="1" applyAlignment="1">
      <alignment horizontal="left" shrinkToFit="1"/>
    </xf>
    <xf numFmtId="177" fontId="21" fillId="0" borderId="15" xfId="1" applyNumberFormat="1" applyFont="1" applyBorder="1" applyAlignment="1">
      <alignment horizontal="center" vertical="center"/>
    </xf>
    <xf numFmtId="177" fontId="21" fillId="0" borderId="16" xfId="1" applyNumberFormat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29" xfId="1" applyBorder="1" applyAlignment="1">
      <alignment horizontal="center" vertical="center" wrapText="1"/>
    </xf>
    <xf numFmtId="0" fontId="3" fillId="0" borderId="32" xfId="1" applyBorder="1" applyAlignment="1">
      <alignment horizontal="center" vertical="center" wrapText="1"/>
    </xf>
    <xf numFmtId="0" fontId="3" fillId="0" borderId="43" xfId="1" applyBorder="1" applyAlignment="1">
      <alignment horizontal="center" vertical="center" wrapText="1"/>
    </xf>
    <xf numFmtId="0" fontId="3" fillId="0" borderId="44" xfId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3" fillId="0" borderId="4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179" fontId="11" fillId="0" borderId="2" xfId="1" applyNumberFormat="1" applyFont="1" applyBorder="1" applyAlignment="1">
      <alignment horizontal="center" vertical="center"/>
    </xf>
    <xf numFmtId="179" fontId="11" fillId="0" borderId="27" xfId="1" applyNumberFormat="1" applyFont="1" applyBorder="1" applyAlignment="1">
      <alignment horizontal="center" vertical="center"/>
    </xf>
    <xf numFmtId="179" fontId="11" fillId="0" borderId="28" xfId="1" applyNumberFormat="1" applyFont="1" applyBorder="1" applyAlignment="1">
      <alignment horizontal="center" vertical="center"/>
    </xf>
    <xf numFmtId="181" fontId="11" fillId="0" borderId="2" xfId="1" applyNumberFormat="1" applyFont="1" applyBorder="1" applyAlignment="1">
      <alignment horizontal="center" vertical="center"/>
    </xf>
    <xf numFmtId="181" fontId="11" fillId="0" borderId="27" xfId="1" applyNumberFormat="1" applyFont="1" applyBorder="1" applyAlignment="1">
      <alignment horizontal="center" vertical="center"/>
    </xf>
    <xf numFmtId="181" fontId="11" fillId="0" borderId="28" xfId="1" applyNumberFormat="1" applyFont="1" applyBorder="1" applyAlignment="1">
      <alignment horizontal="center" vertical="center"/>
    </xf>
    <xf numFmtId="178" fontId="9" fillId="0" borderId="0" xfId="1" applyNumberFormat="1" applyFont="1" applyAlignment="1">
      <alignment horizontal="left" shrinkToFit="1"/>
    </xf>
    <xf numFmtId="0" fontId="20" fillId="0" borderId="0" xfId="1" applyFont="1" applyAlignment="1">
      <alignment horizontal="center"/>
    </xf>
    <xf numFmtId="0" fontId="7" fillId="0" borderId="0" xfId="1" applyFont="1" applyAlignment="1">
      <alignment horizontal="center" shrinkToFit="1"/>
    </xf>
    <xf numFmtId="181" fontId="3" fillId="0" borderId="0" xfId="1" applyNumberFormat="1" applyAlignment="1">
      <alignment vertical="center"/>
    </xf>
    <xf numFmtId="0" fontId="22" fillId="3" borderId="45" xfId="1" applyFont="1" applyFill="1" applyBorder="1" applyAlignment="1">
      <alignment horizontal="center"/>
    </xf>
    <xf numFmtId="0" fontId="22" fillId="3" borderId="53" xfId="1" applyFont="1" applyFill="1" applyBorder="1" applyAlignment="1">
      <alignment horizontal="center"/>
    </xf>
    <xf numFmtId="0" fontId="22" fillId="3" borderId="58" xfId="1" applyFont="1" applyFill="1" applyBorder="1" applyAlignment="1">
      <alignment horizontal="center"/>
    </xf>
    <xf numFmtId="0" fontId="0" fillId="0" borderId="31" xfId="0" applyBorder="1" applyAlignment="1">
      <alignment horizontal="distributed" shrinkToFit="1"/>
    </xf>
    <xf numFmtId="0" fontId="0" fillId="0" borderId="0" xfId="0" applyAlignment="1">
      <alignment horizontal="distributed" shrinkToFit="1"/>
    </xf>
    <xf numFmtId="0" fontId="0" fillId="0" borderId="36" xfId="0" applyBorder="1" applyAlignment="1">
      <alignment horizontal="distributed" shrinkToFit="1"/>
    </xf>
    <xf numFmtId="0" fontId="3" fillId="3" borderId="31" xfId="1" applyFill="1" applyBorder="1" applyAlignment="1">
      <alignment horizontal="distributed"/>
    </xf>
    <xf numFmtId="0" fontId="3" fillId="3" borderId="0" xfId="1" applyFill="1" applyAlignment="1">
      <alignment horizontal="distributed"/>
    </xf>
    <xf numFmtId="0" fontId="3" fillId="3" borderId="36" xfId="1" applyFill="1" applyBorder="1" applyAlignment="1">
      <alignment horizontal="distributed"/>
    </xf>
    <xf numFmtId="0" fontId="3" fillId="3" borderId="40" xfId="1" applyFill="1" applyBorder="1" applyAlignment="1">
      <alignment horizontal="center"/>
    </xf>
    <xf numFmtId="0" fontId="3" fillId="3" borderId="21" xfId="1" applyFill="1" applyBorder="1" applyAlignment="1">
      <alignment horizontal="center"/>
    </xf>
    <xf numFmtId="0" fontId="3" fillId="3" borderId="22" xfId="1" applyFill="1" applyBorder="1" applyAlignment="1">
      <alignment horizont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9" fillId="0" borderId="0" xfId="1" applyFont="1" applyAlignment="1">
      <alignment vertical="center" shrinkToFit="1"/>
    </xf>
    <xf numFmtId="0" fontId="3" fillId="0" borderId="0" xfId="1" applyAlignment="1">
      <alignment vertical="top" wrapText="1" shrinkToFit="1"/>
    </xf>
    <xf numFmtId="0" fontId="3" fillId="3" borderId="49" xfId="1" applyFill="1" applyBorder="1" applyAlignment="1">
      <alignment horizontal="center"/>
    </xf>
    <xf numFmtId="0" fontId="18" fillId="3" borderId="49" xfId="1" applyFont="1" applyFill="1" applyBorder="1" applyAlignment="1">
      <alignment horizontal="center"/>
    </xf>
    <xf numFmtId="0" fontId="18" fillId="3" borderId="59" xfId="1" applyFont="1" applyFill="1" applyBorder="1" applyAlignment="1">
      <alignment horizontal="distributed" shrinkToFit="1"/>
    </xf>
    <xf numFmtId="0" fontId="0" fillId="0" borderId="49" xfId="0" applyBorder="1" applyAlignment="1">
      <alignment horizontal="distributed" shrinkToFit="1"/>
    </xf>
    <xf numFmtId="0" fontId="0" fillId="0" borderId="50" xfId="0" applyBorder="1" applyAlignment="1">
      <alignment horizontal="distributed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9" fillId="3" borderId="10" xfId="1" applyFont="1" applyFill="1" applyBorder="1" applyAlignment="1">
      <alignment horizontal="center"/>
    </xf>
    <xf numFmtId="0" fontId="3" fillId="0" borderId="1" xfId="1" applyBorder="1" applyAlignment="1">
      <alignment vertical="center" shrinkToFit="1"/>
    </xf>
    <xf numFmtId="0" fontId="3" fillId="0" borderId="41" xfId="1" applyBorder="1" applyAlignment="1">
      <alignment vertical="center" shrinkToFit="1"/>
    </xf>
    <xf numFmtId="0" fontId="3" fillId="0" borderId="42" xfId="1" applyBorder="1" applyAlignment="1">
      <alignment vertical="center" shrinkToFit="1"/>
    </xf>
    <xf numFmtId="0" fontId="3" fillId="0" borderId="31" xfId="1" applyBorder="1" applyAlignment="1">
      <alignment horizontal="distributed" vertical="center"/>
    </xf>
    <xf numFmtId="0" fontId="3" fillId="0" borderId="0" xfId="1" applyAlignment="1">
      <alignment horizontal="distributed" vertical="center"/>
    </xf>
    <xf numFmtId="0" fontId="3" fillId="0" borderId="36" xfId="1" applyBorder="1" applyAlignment="1">
      <alignment horizontal="distributed" vertical="center"/>
    </xf>
    <xf numFmtId="183" fontId="9" fillId="0" borderId="0" xfId="1" applyNumberFormat="1" applyFont="1" applyAlignment="1">
      <alignment horizontal="left" shrinkToFit="1"/>
    </xf>
    <xf numFmtId="177" fontId="3" fillId="0" borderId="54" xfId="1" applyNumberFormat="1" applyBorder="1" applyAlignment="1">
      <alignment horizontal="center" vertical="center"/>
    </xf>
    <xf numFmtId="177" fontId="3" fillId="0" borderId="41" xfId="1" applyNumberFormat="1" applyBorder="1" applyAlignment="1">
      <alignment horizontal="center" vertical="center"/>
    </xf>
    <xf numFmtId="177" fontId="3" fillId="0" borderId="42" xfId="1" applyNumberFormat="1" applyBorder="1" applyAlignment="1">
      <alignment horizontal="center" vertical="center"/>
    </xf>
    <xf numFmtId="184" fontId="11" fillId="0" borderId="2" xfId="1" applyNumberFormat="1" applyFont="1" applyBorder="1" applyAlignment="1">
      <alignment horizontal="center" vertical="center"/>
    </xf>
    <xf numFmtId="184" fontId="11" fillId="0" borderId="27" xfId="1" applyNumberFormat="1" applyFont="1" applyBorder="1" applyAlignment="1">
      <alignment horizontal="center" vertical="center"/>
    </xf>
    <xf numFmtId="184" fontId="11" fillId="0" borderId="28" xfId="1" applyNumberFormat="1" applyFont="1" applyBorder="1" applyAlignment="1">
      <alignment horizontal="center" vertical="center"/>
    </xf>
    <xf numFmtId="185" fontId="11" fillId="0" borderId="2" xfId="1" applyNumberFormat="1" applyFont="1" applyBorder="1" applyAlignment="1">
      <alignment horizontal="center" vertical="center"/>
    </xf>
    <xf numFmtId="185" fontId="11" fillId="0" borderId="27" xfId="1" applyNumberFormat="1" applyFont="1" applyBorder="1" applyAlignment="1">
      <alignment horizontal="center" vertical="center"/>
    </xf>
    <xf numFmtId="185" fontId="11" fillId="0" borderId="28" xfId="1" applyNumberFormat="1" applyFont="1" applyBorder="1" applyAlignment="1">
      <alignment horizontal="center" vertical="center"/>
    </xf>
    <xf numFmtId="0" fontId="22" fillId="0" borderId="45" xfId="1" applyFont="1" applyBorder="1" applyAlignment="1">
      <alignment horizontal="center"/>
    </xf>
    <xf numFmtId="0" fontId="22" fillId="0" borderId="53" xfId="1" applyFont="1" applyBorder="1" applyAlignment="1">
      <alignment horizontal="center"/>
    </xf>
    <xf numFmtId="0" fontId="3" fillId="0" borderId="43" xfId="1" applyBorder="1" applyAlignment="1">
      <alignment horizontal="distributed" vertical="center"/>
    </xf>
    <xf numFmtId="0" fontId="3" fillId="0" borderId="44" xfId="1" applyBorder="1" applyAlignment="1">
      <alignment horizontal="distributed" vertical="center"/>
    </xf>
    <xf numFmtId="41" fontId="3" fillId="0" borderId="40" xfId="1" applyNumberFormat="1" applyBorder="1" applyAlignment="1">
      <alignment horizontal="center" vertical="center"/>
    </xf>
    <xf numFmtId="41" fontId="3" fillId="0" borderId="22" xfId="1" applyNumberFormat="1" applyBorder="1" applyAlignment="1">
      <alignment horizontal="center" vertical="center"/>
    </xf>
    <xf numFmtId="0" fontId="3" fillId="0" borderId="59" xfId="1" applyBorder="1" applyAlignment="1">
      <alignment horizontal="distributed" vertical="center"/>
    </xf>
    <xf numFmtId="0" fontId="3" fillId="0" borderId="50" xfId="1" applyBorder="1" applyAlignment="1">
      <alignment horizontal="distributed" vertical="center"/>
    </xf>
    <xf numFmtId="0" fontId="22" fillId="0" borderId="0" xfId="1" applyFont="1" applyAlignment="1">
      <alignment horizontal="left" vertical="center"/>
    </xf>
    <xf numFmtId="0" fontId="31" fillId="0" borderId="0" xfId="0" applyFont="1" applyAlignment="1"/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6">
    <dxf>
      <font>
        <color theme="0"/>
      </font>
    </dxf>
    <dxf>
      <font>
        <color rgb="FFFF0000"/>
      </font>
    </dxf>
    <dxf>
      <font>
        <color theme="0"/>
      </font>
    </dxf>
    <dxf>
      <font>
        <color indexed="9"/>
      </font>
    </dxf>
    <dxf>
      <font>
        <color rgb="FFFF000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1E86-5D35-4BDE-8B2C-6E78D29665A8}">
  <sheetPr>
    <pageSetUpPr fitToPage="1"/>
  </sheetPr>
  <dimension ref="A1:JB62"/>
  <sheetViews>
    <sheetView showGridLines="0" tabSelected="1" zoomScale="80" zoomScaleNormal="80" zoomScaleSheetLayoutView="80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hidden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" style="1" hidden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" style="1" hidden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" style="1" hidden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" style="1" hidden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" style="1" hidden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" style="1" hidden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" style="1" hidden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" style="1" hidden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" style="1" hidden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" style="1" hidden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" style="1" hidden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" style="1" hidden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" style="1" hidden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" style="1" hidden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" style="1" hidden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" style="1" hidden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" style="1" hidden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" style="1" hidden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" style="1" hidden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" style="1" hidden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" style="1" hidden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" style="1" hidden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" style="1" hidden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" style="1" hidden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" style="1" hidden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" style="1" hidden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" style="1" hidden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" style="1" hidden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" style="1" hidden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" style="1" hidden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" style="1" hidden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" style="1" hidden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" style="1" hidden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" style="1" hidden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" style="1" hidden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" style="1" hidden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" style="1" hidden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" style="1" hidden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" style="1" hidden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" style="1" hidden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" style="1" hidden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" style="1" hidden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" style="1" hidden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" style="1" hidden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" style="1" hidden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" style="1" hidden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" style="1" hidden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" style="1" hidden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" style="1" hidden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" style="1" hidden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" style="1" hidden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" style="1" hidden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" style="1" hidden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" style="1" hidden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" style="1" hidden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" style="1" hidden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" style="1" hidden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" style="1" hidden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" style="1" hidden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" style="1" hidden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" style="1" hidden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" style="1" hidden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" style="1" hidden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119"/>
    </row>
    <row r="2" spans="1:262" ht="12" customHeight="1">
      <c r="A2" s="224" t="s">
        <v>24</v>
      </c>
      <c r="B2" s="224"/>
      <c r="C2" s="224"/>
      <c r="D2" s="224"/>
      <c r="E2" s="224"/>
      <c r="F2" s="224"/>
      <c r="G2" s="224"/>
      <c r="H2" s="224"/>
      <c r="I2" s="224"/>
      <c r="J2" s="225"/>
      <c r="K2" s="226" t="s">
        <v>25</v>
      </c>
      <c r="L2" s="228"/>
      <c r="M2" s="228"/>
      <c r="N2" s="228"/>
      <c r="O2" s="228"/>
      <c r="P2" s="228"/>
      <c r="Q2" s="228"/>
      <c r="R2" s="228"/>
      <c r="S2" s="229"/>
      <c r="T2" s="247" t="s">
        <v>26</v>
      </c>
      <c r="U2" s="248"/>
      <c r="V2" s="251"/>
      <c r="W2" s="252"/>
      <c r="X2" s="252"/>
      <c r="Y2" s="252"/>
      <c r="Z2" s="252"/>
      <c r="AA2" s="253"/>
      <c r="AB2" s="257" t="s">
        <v>27</v>
      </c>
      <c r="AC2" s="232" t="s">
        <v>182</v>
      </c>
      <c r="AD2" s="233"/>
      <c r="AE2" s="233"/>
      <c r="AF2" s="233"/>
      <c r="AG2" s="234"/>
      <c r="AH2" s="3" t="s">
        <v>28</v>
      </c>
      <c r="AI2" s="3" t="s">
        <v>29</v>
      </c>
    </row>
    <row r="3" spans="1:262" ht="12" customHeight="1">
      <c r="A3" s="224"/>
      <c r="B3" s="224"/>
      <c r="C3" s="224"/>
      <c r="D3" s="224"/>
      <c r="E3" s="224"/>
      <c r="F3" s="224"/>
      <c r="G3" s="224"/>
      <c r="H3" s="224"/>
      <c r="I3" s="224"/>
      <c r="J3" s="225"/>
      <c r="K3" s="227"/>
      <c r="L3" s="230"/>
      <c r="M3" s="230"/>
      <c r="N3" s="230"/>
      <c r="O3" s="230"/>
      <c r="P3" s="230"/>
      <c r="Q3" s="230"/>
      <c r="R3" s="230"/>
      <c r="S3" s="231"/>
      <c r="T3" s="249"/>
      <c r="U3" s="250"/>
      <c r="V3" s="254"/>
      <c r="W3" s="255"/>
      <c r="X3" s="255"/>
      <c r="Y3" s="255"/>
      <c r="Z3" s="255"/>
      <c r="AA3" s="256"/>
      <c r="AB3" s="258"/>
      <c r="AC3" s="235"/>
      <c r="AD3" s="236"/>
      <c r="AE3" s="236"/>
      <c r="AF3" s="236"/>
      <c r="AG3" s="237"/>
      <c r="AH3" s="4"/>
      <c r="AI3" s="4"/>
    </row>
    <row r="4" spans="1:262" ht="24.95" customHeight="1">
      <c r="E4" s="238">
        <f>SUM(E5+能登地区!E5)</f>
        <v>67010</v>
      </c>
      <c r="F4" s="238"/>
      <c r="G4" s="238"/>
      <c r="H4" s="238"/>
      <c r="I4" s="238"/>
      <c r="J4" s="238"/>
      <c r="K4" s="5" t="s">
        <v>30</v>
      </c>
      <c r="L4" s="239"/>
      <c r="M4" s="239"/>
      <c r="N4" s="239"/>
      <c r="O4" s="239"/>
      <c r="P4" s="239"/>
      <c r="Q4" s="239"/>
      <c r="R4" s="239"/>
      <c r="S4" s="240"/>
      <c r="T4" s="6" t="s">
        <v>31</v>
      </c>
      <c r="U4" s="112"/>
      <c r="V4" s="241"/>
      <c r="W4" s="242"/>
      <c r="X4" s="242"/>
      <c r="Y4" s="242"/>
      <c r="Z4" s="242"/>
      <c r="AA4" s="243"/>
      <c r="AB4" s="7" t="s">
        <v>32</v>
      </c>
      <c r="AC4" s="244"/>
      <c r="AD4" s="245"/>
      <c r="AE4" s="245"/>
      <c r="AF4" s="245"/>
      <c r="AG4" s="246"/>
      <c r="AH4" s="8"/>
      <c r="AI4" s="8"/>
    </row>
    <row r="5" spans="1:262" ht="24.95" customHeight="1">
      <c r="B5" s="9" t="s">
        <v>301</v>
      </c>
      <c r="C5" s="9"/>
      <c r="E5" s="265">
        <f>A7+G7</f>
        <v>53830</v>
      </c>
      <c r="F5" s="265"/>
      <c r="G5" s="265"/>
      <c r="H5" s="265"/>
      <c r="I5" s="265"/>
      <c r="J5" s="265"/>
      <c r="K5" s="10" t="s">
        <v>33</v>
      </c>
      <c r="L5" s="204">
        <f>SUM(W37+W45+能登地区!W42+能登地区!W49)</f>
        <v>0</v>
      </c>
      <c r="M5" s="205"/>
      <c r="N5" s="205"/>
      <c r="O5" s="206"/>
      <c r="P5" s="11" t="s">
        <v>34</v>
      </c>
      <c r="Q5" s="207"/>
      <c r="R5" s="208"/>
      <c r="S5" s="12"/>
      <c r="T5" s="13" t="s">
        <v>35</v>
      </c>
      <c r="U5" s="113"/>
      <c r="V5" s="209"/>
      <c r="W5" s="210"/>
      <c r="X5" s="210"/>
      <c r="Y5" s="210"/>
      <c r="Z5" s="210"/>
      <c r="AA5" s="211"/>
      <c r="AB5" s="13" t="s">
        <v>36</v>
      </c>
      <c r="AC5" s="221" t="s">
        <v>37</v>
      </c>
      <c r="AD5" s="222"/>
      <c r="AE5" s="222"/>
      <c r="AF5" s="222"/>
      <c r="AG5" s="223"/>
      <c r="AH5" s="14"/>
      <c r="AI5" s="14"/>
    </row>
    <row r="6" spans="1:262" ht="11.25" customHeight="1"/>
    <row r="7" spans="1:262" s="17" customFormat="1" ht="22.5" customHeight="1">
      <c r="A7" s="259">
        <f>V37</f>
        <v>15280</v>
      </c>
      <c r="B7" s="260"/>
      <c r="C7" s="260"/>
      <c r="D7" s="260"/>
      <c r="E7" s="261"/>
      <c r="F7" s="153"/>
      <c r="G7" s="262">
        <f>V45</f>
        <v>38550</v>
      </c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4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5"/>
      <c r="AK7" s="15"/>
      <c r="AL7" s="15"/>
      <c r="AM7" s="15"/>
      <c r="AN7" s="15"/>
      <c r="AO7" s="1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</row>
    <row r="8" spans="1:262" ht="6" customHeight="1"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15" t="s">
        <v>38</v>
      </c>
      <c r="B9" s="216"/>
      <c r="C9" s="216"/>
      <c r="D9" s="216"/>
      <c r="E9" s="217"/>
      <c r="F9" s="19"/>
      <c r="G9" s="215" t="s">
        <v>40</v>
      </c>
      <c r="H9" s="216"/>
      <c r="I9" s="216"/>
      <c r="J9" s="216"/>
      <c r="K9" s="217"/>
      <c r="L9" s="1"/>
      <c r="M9" s="215" t="s">
        <v>209</v>
      </c>
      <c r="N9" s="216"/>
      <c r="O9" s="216"/>
      <c r="P9" s="216"/>
      <c r="Q9" s="217"/>
      <c r="R9" s="19"/>
      <c r="S9" s="215" t="s">
        <v>41</v>
      </c>
      <c r="T9" s="216"/>
      <c r="U9" s="216"/>
      <c r="V9" s="216"/>
      <c r="W9" s="217"/>
      <c r="X9" s="20"/>
      <c r="Y9" s="20"/>
      <c r="Z9" s="212" t="s">
        <v>227</v>
      </c>
      <c r="AA9" s="213"/>
      <c r="AB9" s="214"/>
      <c r="AC9" s="133"/>
      <c r="AD9" s="133"/>
      <c r="AE9" s="133"/>
      <c r="AF9" s="133"/>
      <c r="AG9" s="133"/>
      <c r="AH9" s="133"/>
      <c r="AI9" s="133"/>
      <c r="AJ9" s="21"/>
      <c r="AO9" s="1"/>
      <c r="AT9" s="19"/>
    </row>
    <row r="10" spans="1:262" s="18" customFormat="1" ht="15" customHeight="1">
      <c r="A10" s="218"/>
      <c r="B10" s="219"/>
      <c r="C10" s="219"/>
      <c r="D10" s="219"/>
      <c r="E10" s="220"/>
      <c r="F10" s="19"/>
      <c r="G10" s="218"/>
      <c r="H10" s="219"/>
      <c r="I10" s="219"/>
      <c r="J10" s="219"/>
      <c r="K10" s="220"/>
      <c r="L10" s="1"/>
      <c r="M10" s="218"/>
      <c r="N10" s="219"/>
      <c r="O10" s="219"/>
      <c r="P10" s="219"/>
      <c r="Q10" s="220"/>
      <c r="R10" s="19"/>
      <c r="S10" s="218"/>
      <c r="T10" s="219"/>
      <c r="U10" s="219"/>
      <c r="V10" s="219"/>
      <c r="W10" s="220"/>
      <c r="X10" s="20"/>
      <c r="Y10" s="20"/>
      <c r="Z10" s="140" t="s">
        <v>79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21"/>
      <c r="AO10" s="1"/>
      <c r="AT10" s="19"/>
    </row>
    <row r="11" spans="1:262" s="18" customFormat="1" ht="15" customHeight="1">
      <c r="A11" s="22"/>
      <c r="B11" s="23" t="s">
        <v>42</v>
      </c>
      <c r="C11" s="28"/>
      <c r="D11" s="24" t="s">
        <v>43</v>
      </c>
      <c r="E11" s="25" t="s">
        <v>44</v>
      </c>
      <c r="F11" s="26"/>
      <c r="G11" s="27"/>
      <c r="H11" s="28" t="s">
        <v>42</v>
      </c>
      <c r="I11" s="28"/>
      <c r="J11" s="24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26"/>
      <c r="S11" s="31"/>
      <c r="T11" s="28" t="s">
        <v>42</v>
      </c>
      <c r="U11" s="28"/>
      <c r="V11" s="24" t="s">
        <v>43</v>
      </c>
      <c r="W11" s="29" t="s">
        <v>44</v>
      </c>
      <c r="X11" s="1"/>
      <c r="Y11" s="30"/>
      <c r="Z11" s="140" t="s">
        <v>67</v>
      </c>
      <c r="AC11" s="268" t="s">
        <v>226</v>
      </c>
      <c r="AD11" s="268"/>
      <c r="AE11" s="268"/>
      <c r="AF11" s="268"/>
      <c r="AG11" s="268"/>
      <c r="AH11" s="268"/>
      <c r="AI11" s="268"/>
      <c r="AJ11" s="21"/>
      <c r="AO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10</v>
      </c>
      <c r="C12" s="59" t="s">
        <v>174</v>
      </c>
      <c r="D12" s="53">
        <v>1210</v>
      </c>
      <c r="E12" s="155"/>
      <c r="F12" s="1"/>
      <c r="G12" s="136"/>
      <c r="H12" s="38" t="s">
        <v>273</v>
      </c>
      <c r="I12" s="59" t="s">
        <v>174</v>
      </c>
      <c r="J12" s="53">
        <v>250</v>
      </c>
      <c r="K12" s="39"/>
      <c r="L12" s="36"/>
      <c r="M12" s="122"/>
      <c r="N12" s="52" t="s">
        <v>47</v>
      </c>
      <c r="O12" s="125" t="s">
        <v>174</v>
      </c>
      <c r="P12" s="53">
        <v>1450</v>
      </c>
      <c r="Q12" s="34"/>
      <c r="R12" s="36"/>
      <c r="S12" s="105"/>
      <c r="T12" s="179" t="s">
        <v>210</v>
      </c>
      <c r="U12" s="59" t="s">
        <v>174</v>
      </c>
      <c r="V12" s="53">
        <v>250</v>
      </c>
      <c r="W12" s="34"/>
      <c r="X12" s="1"/>
      <c r="Z12" s="140" t="s">
        <v>190</v>
      </c>
      <c r="AA12" s="133"/>
      <c r="AB12" s="133"/>
      <c r="AC12" s="268" t="s">
        <v>240</v>
      </c>
      <c r="AD12" s="268"/>
      <c r="AE12" s="268"/>
      <c r="AF12" s="268"/>
      <c r="AG12" s="268"/>
      <c r="AH12" s="268"/>
      <c r="AI12" s="268"/>
      <c r="AJ12" s="21"/>
      <c r="AO12" s="1"/>
      <c r="AT12" s="1"/>
    </row>
    <row r="13" spans="1:262" s="32" customFormat="1" ht="15" customHeight="1">
      <c r="A13" s="37"/>
      <c r="B13" s="40" t="s">
        <v>11</v>
      </c>
      <c r="C13" s="154"/>
      <c r="D13" s="41">
        <v>190</v>
      </c>
      <c r="E13" s="39"/>
      <c r="F13" s="1"/>
      <c r="G13" s="37"/>
      <c r="H13" s="178" t="s">
        <v>183</v>
      </c>
      <c r="I13" s="59" t="s">
        <v>174</v>
      </c>
      <c r="J13" s="41">
        <v>1680</v>
      </c>
      <c r="K13" s="43"/>
      <c r="L13" s="36"/>
      <c r="M13" s="45"/>
      <c r="N13" s="40" t="s">
        <v>184</v>
      </c>
      <c r="O13" s="59" t="s">
        <v>174</v>
      </c>
      <c r="P13" s="41">
        <v>1330</v>
      </c>
      <c r="Q13" s="43"/>
      <c r="R13" s="36"/>
      <c r="S13" s="37"/>
      <c r="T13" s="40" t="s">
        <v>45</v>
      </c>
      <c r="U13" s="59" t="s">
        <v>174</v>
      </c>
      <c r="V13" s="41">
        <v>820</v>
      </c>
      <c r="W13" s="43"/>
      <c r="X13" s="1"/>
      <c r="Z13" s="140" t="s">
        <v>223</v>
      </c>
      <c r="AA13" s="133"/>
      <c r="AB13" s="133"/>
      <c r="AC13" s="268"/>
      <c r="AD13" s="268"/>
      <c r="AE13" s="268"/>
      <c r="AF13" s="268"/>
      <c r="AG13" s="268"/>
      <c r="AH13" s="268"/>
      <c r="AI13" s="268"/>
      <c r="AJ13" s="21"/>
      <c r="AO13" s="1"/>
      <c r="AT13" s="1"/>
    </row>
    <row r="14" spans="1:262" s="32" customFormat="1" ht="15" customHeight="1">
      <c r="A14" s="37"/>
      <c r="B14" s="40" t="s">
        <v>12</v>
      </c>
      <c r="C14" s="59" t="s">
        <v>174</v>
      </c>
      <c r="D14" s="41">
        <v>150</v>
      </c>
      <c r="E14" s="39"/>
      <c r="F14" s="1"/>
      <c r="G14" s="136"/>
      <c r="H14" s="38" t="s">
        <v>274</v>
      </c>
      <c r="I14" s="59" t="s">
        <v>174</v>
      </c>
      <c r="J14" s="41">
        <v>80</v>
      </c>
      <c r="K14" s="43"/>
      <c r="L14" s="36"/>
      <c r="M14" s="45"/>
      <c r="N14" s="40" t="s">
        <v>2</v>
      </c>
      <c r="O14" s="59" t="s">
        <v>174</v>
      </c>
      <c r="P14" s="41">
        <v>1060</v>
      </c>
      <c r="Q14" s="43"/>
      <c r="R14" s="36"/>
      <c r="S14" s="37"/>
      <c r="T14" s="40" t="s">
        <v>49</v>
      </c>
      <c r="U14" s="59"/>
      <c r="V14" s="41">
        <v>1170</v>
      </c>
      <c r="W14" s="43"/>
      <c r="X14" s="1"/>
      <c r="Z14" s="140" t="s">
        <v>168</v>
      </c>
      <c r="AA14" s="133"/>
      <c r="AB14" s="133"/>
      <c r="AJ14" s="21"/>
      <c r="AO14" s="1"/>
      <c r="AT14" s="1"/>
    </row>
    <row r="15" spans="1:262" s="32" customFormat="1" ht="15" customHeight="1">
      <c r="A15" s="37"/>
      <c r="B15" s="38" t="s">
        <v>52</v>
      </c>
      <c r="C15" s="59" t="s">
        <v>174</v>
      </c>
      <c r="D15" s="41">
        <v>750</v>
      </c>
      <c r="E15" s="39"/>
      <c r="F15" s="1"/>
      <c r="G15" s="37"/>
      <c r="H15" s="38" t="s">
        <v>275</v>
      </c>
      <c r="I15" s="59" t="s">
        <v>174</v>
      </c>
      <c r="J15" s="41">
        <v>200</v>
      </c>
      <c r="K15" s="43"/>
      <c r="L15" s="107"/>
      <c r="M15" s="45"/>
      <c r="N15" s="38" t="s">
        <v>185</v>
      </c>
      <c r="O15" s="59" t="s">
        <v>174</v>
      </c>
      <c r="P15" s="41">
        <v>2020</v>
      </c>
      <c r="Q15" s="43"/>
      <c r="R15" s="36"/>
      <c r="S15" s="37"/>
      <c r="T15" s="40" t="s">
        <v>51</v>
      </c>
      <c r="U15" s="59"/>
      <c r="V15" s="41">
        <v>890</v>
      </c>
      <c r="W15" s="43"/>
      <c r="X15" s="1"/>
      <c r="Z15" s="140" t="s">
        <v>167</v>
      </c>
      <c r="AA15" s="133"/>
      <c r="AB15" s="133"/>
      <c r="AJ15" s="21"/>
      <c r="AO15" s="1"/>
      <c r="AT15" s="1"/>
    </row>
    <row r="16" spans="1:262" s="32" customFormat="1" ht="15" customHeight="1">
      <c r="A16" s="37"/>
      <c r="B16" s="40" t="s">
        <v>187</v>
      </c>
      <c r="C16" s="59" t="s">
        <v>174</v>
      </c>
      <c r="D16" s="41">
        <v>1080</v>
      </c>
      <c r="E16" s="39"/>
      <c r="F16" s="1"/>
      <c r="G16" s="37"/>
      <c r="H16" s="197"/>
      <c r="I16" s="59"/>
      <c r="J16" s="41"/>
      <c r="K16" s="43"/>
      <c r="L16" s="36"/>
      <c r="M16" s="45"/>
      <c r="N16" s="40" t="s">
        <v>59</v>
      </c>
      <c r="O16" s="59" t="s">
        <v>174</v>
      </c>
      <c r="P16" s="41">
        <v>750</v>
      </c>
      <c r="Q16" s="43"/>
      <c r="R16" s="36"/>
      <c r="S16" s="37"/>
      <c r="T16" s="40" t="s">
        <v>54</v>
      </c>
      <c r="U16" s="59"/>
      <c r="V16" s="41">
        <v>230</v>
      </c>
      <c r="W16" s="43"/>
      <c r="X16" s="1"/>
      <c r="Z16" s="140" t="s">
        <v>80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21"/>
      <c r="AO16" s="1"/>
      <c r="AT16" s="1"/>
    </row>
    <row r="17" spans="1:56" s="32" customFormat="1" ht="15" customHeight="1">
      <c r="A17" s="37"/>
      <c r="B17" s="40" t="s">
        <v>261</v>
      </c>
      <c r="C17" s="59" t="s">
        <v>174</v>
      </c>
      <c r="D17" s="41">
        <v>730</v>
      </c>
      <c r="E17" s="39"/>
      <c r="F17" s="1"/>
      <c r="G17" s="48"/>
      <c r="H17" s="49" t="s">
        <v>55</v>
      </c>
      <c r="I17" s="49"/>
      <c r="J17" s="50">
        <f>SUM(J12:J16)</f>
        <v>2210</v>
      </c>
      <c r="K17" s="58">
        <f>SUM(K12:K16)</f>
        <v>0</v>
      </c>
      <c r="L17" s="36"/>
      <c r="M17" s="135"/>
      <c r="N17" s="178" t="s">
        <v>173</v>
      </c>
      <c r="O17" s="59" t="s">
        <v>174</v>
      </c>
      <c r="P17" s="41">
        <v>600</v>
      </c>
      <c r="Q17" s="43"/>
      <c r="R17" s="36"/>
      <c r="S17" s="37"/>
      <c r="T17" s="40"/>
      <c r="U17" s="59"/>
      <c r="V17" s="41"/>
      <c r="W17" s="43"/>
      <c r="X17" s="1"/>
      <c r="Z17" s="140" t="s">
        <v>191</v>
      </c>
      <c r="AA17" s="133"/>
      <c r="AB17" s="133"/>
      <c r="AC17" s="284" t="s">
        <v>226</v>
      </c>
      <c r="AD17" s="284"/>
      <c r="AE17" s="284"/>
      <c r="AF17" s="284"/>
      <c r="AG17" s="284"/>
      <c r="AH17" s="284"/>
      <c r="AI17" s="284"/>
      <c r="AJ17" s="21"/>
      <c r="AO17" s="1"/>
      <c r="AT17" s="1"/>
    </row>
    <row r="18" spans="1:56" s="32" customFormat="1" ht="15" customHeight="1">
      <c r="A18" s="37"/>
      <c r="B18" s="40" t="s">
        <v>262</v>
      </c>
      <c r="D18" s="41">
        <v>660</v>
      </c>
      <c r="E18" s="39"/>
      <c r="F18" s="1"/>
      <c r="G18" s="215" t="s">
        <v>58</v>
      </c>
      <c r="H18" s="216"/>
      <c r="I18" s="216"/>
      <c r="J18" s="216"/>
      <c r="K18" s="217"/>
      <c r="L18" s="36"/>
      <c r="M18" s="123"/>
      <c r="N18" s="40" t="s">
        <v>186</v>
      </c>
      <c r="O18" s="59" t="s">
        <v>174</v>
      </c>
      <c r="P18" s="100">
        <v>2700</v>
      </c>
      <c r="Q18" s="43"/>
      <c r="R18" s="36">
        <f>SUM(R12:R17)</f>
        <v>0</v>
      </c>
      <c r="S18" s="37"/>
      <c r="T18" s="40"/>
      <c r="U18" s="59"/>
      <c r="V18" s="41"/>
      <c r="W18" s="43"/>
      <c r="X18" s="1"/>
      <c r="AA18" s="142"/>
      <c r="AB18" s="142"/>
      <c r="AC18" s="142"/>
      <c r="AD18" s="142"/>
      <c r="AE18" s="142"/>
      <c r="AF18" s="142"/>
      <c r="AG18" s="142"/>
      <c r="AH18" s="142"/>
      <c r="AI18" s="142"/>
      <c r="AJ18" s="141"/>
      <c r="AK18" s="141"/>
      <c r="AL18" s="141"/>
      <c r="AM18" s="141"/>
      <c r="AN18" s="141"/>
      <c r="AO18" s="141"/>
      <c r="AP18" s="141"/>
      <c r="AT18" s="1"/>
    </row>
    <row r="19" spans="1:56" s="32" customFormat="1" ht="15" customHeight="1">
      <c r="A19" s="37"/>
      <c r="B19" s="40" t="s">
        <v>61</v>
      </c>
      <c r="C19" s="154"/>
      <c r="D19" s="41">
        <v>130</v>
      </c>
      <c r="E19" s="39"/>
      <c r="F19" s="1"/>
      <c r="G19" s="218"/>
      <c r="H19" s="219"/>
      <c r="I19" s="219"/>
      <c r="J19" s="219"/>
      <c r="K19" s="220"/>
      <c r="L19" s="36"/>
      <c r="M19" s="45"/>
      <c r="N19" s="40" t="s">
        <v>69</v>
      </c>
      <c r="O19" s="40"/>
      <c r="P19" s="41">
        <v>1090</v>
      </c>
      <c r="Q19" s="43"/>
      <c r="R19" s="1"/>
      <c r="S19" s="37"/>
      <c r="T19" s="40"/>
      <c r="U19" s="59"/>
      <c r="V19" s="41"/>
      <c r="W19" s="43"/>
      <c r="X19" s="1"/>
      <c r="Z19" s="212" t="s">
        <v>228</v>
      </c>
      <c r="AA19" s="213"/>
      <c r="AB19" s="214"/>
      <c r="AJ19" s="141"/>
      <c r="AK19" s="141"/>
      <c r="AL19" s="141"/>
      <c r="AM19" s="141"/>
      <c r="AN19" s="141"/>
      <c r="AO19" s="141"/>
      <c r="AP19" s="141"/>
      <c r="AT19" s="1"/>
    </row>
    <row r="20" spans="1:56" s="32" customFormat="1" ht="15" customHeight="1">
      <c r="A20" s="37"/>
      <c r="B20" s="40"/>
      <c r="C20" s="154"/>
      <c r="D20" s="172"/>
      <c r="E20" s="39"/>
      <c r="F20" s="1"/>
      <c r="G20" s="27"/>
      <c r="H20" s="28" t="s">
        <v>42</v>
      </c>
      <c r="I20" s="28"/>
      <c r="J20" s="24" t="s">
        <v>43</v>
      </c>
      <c r="K20" s="29" t="s">
        <v>44</v>
      </c>
      <c r="L20" s="36"/>
      <c r="M20" s="45"/>
      <c r="N20" s="40" t="s">
        <v>48</v>
      </c>
      <c r="O20" s="59" t="s">
        <v>174</v>
      </c>
      <c r="P20" s="41">
        <v>1230</v>
      </c>
      <c r="Q20" s="39"/>
      <c r="R20" s="1"/>
      <c r="S20" s="37"/>
      <c r="T20" s="40"/>
      <c r="U20" s="59"/>
      <c r="V20" s="41"/>
      <c r="W20" s="43"/>
      <c r="X20" s="1"/>
      <c r="Z20" s="285" t="s">
        <v>189</v>
      </c>
      <c r="AA20" s="286"/>
      <c r="AB20" s="286"/>
      <c r="AC20" s="294" t="s">
        <v>229</v>
      </c>
      <c r="AD20" s="294"/>
      <c r="AE20" s="294"/>
      <c r="AF20" s="294"/>
      <c r="AG20" s="294"/>
      <c r="AH20" s="294"/>
      <c r="AI20" s="133"/>
      <c r="AJ20" s="21"/>
      <c r="AO20" s="1"/>
      <c r="AT20" s="1"/>
    </row>
    <row r="21" spans="1:56" s="32" customFormat="1" ht="15" customHeight="1">
      <c r="A21" s="37"/>
      <c r="B21" s="67"/>
      <c r="C21" s="154"/>
      <c r="D21" s="156"/>
      <c r="E21" s="39"/>
      <c r="F21" s="1"/>
      <c r="G21" s="120"/>
      <c r="H21" s="38" t="s">
        <v>62</v>
      </c>
      <c r="I21" s="59" t="s">
        <v>174</v>
      </c>
      <c r="J21" s="41">
        <v>1130</v>
      </c>
      <c r="K21" s="34"/>
      <c r="L21" s="36"/>
      <c r="M21" s="45"/>
      <c r="N21" s="40" t="s">
        <v>50</v>
      </c>
      <c r="O21" s="59" t="s">
        <v>174</v>
      </c>
      <c r="P21" s="41">
        <v>1310</v>
      </c>
      <c r="Q21" s="39"/>
      <c r="R21" s="1"/>
      <c r="S21" s="48"/>
      <c r="T21" s="49" t="s">
        <v>55</v>
      </c>
      <c r="U21" s="49"/>
      <c r="V21" s="50">
        <f>SUM(V12:V20)</f>
        <v>3360</v>
      </c>
      <c r="W21" s="51">
        <f>SUM(W12:W20)</f>
        <v>0</v>
      </c>
      <c r="X21" s="1"/>
      <c r="Z21" s="143" t="s">
        <v>242</v>
      </c>
      <c r="AA21" s="144"/>
      <c r="AB21" s="144"/>
      <c r="AC21" s="145" t="s">
        <v>246</v>
      </c>
      <c r="AD21" s="281" t="s">
        <v>249</v>
      </c>
      <c r="AE21" s="281"/>
      <c r="AF21" s="281"/>
      <c r="AG21" s="281"/>
      <c r="AH21" s="282"/>
      <c r="AI21" s="133"/>
      <c r="AJ21" s="2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48"/>
      <c r="B22" s="95" t="s">
        <v>64</v>
      </c>
      <c r="C22" s="95"/>
      <c r="D22" s="50">
        <f>SUM(D12:D20)</f>
        <v>4900</v>
      </c>
      <c r="E22" s="51">
        <f>SUM(E12:E21)</f>
        <v>0</v>
      </c>
      <c r="F22" s="1"/>
      <c r="G22" s="37"/>
      <c r="H22" s="40" t="s">
        <v>3</v>
      </c>
      <c r="I22" s="59" t="s">
        <v>174</v>
      </c>
      <c r="J22" s="41">
        <v>910</v>
      </c>
      <c r="K22" s="43"/>
      <c r="L22" s="1"/>
      <c r="M22" s="124"/>
      <c r="N22" s="38" t="s">
        <v>53</v>
      </c>
      <c r="O22" s="59" t="s">
        <v>174</v>
      </c>
      <c r="P22" s="46">
        <v>1250</v>
      </c>
      <c r="Q22" s="39"/>
      <c r="R22" s="1"/>
      <c r="S22" s="215" t="s">
        <v>56</v>
      </c>
      <c r="T22" s="216"/>
      <c r="U22" s="216"/>
      <c r="V22" s="216"/>
      <c r="W22" s="217"/>
      <c r="X22" s="1"/>
      <c r="Z22" s="143" t="s">
        <v>192</v>
      </c>
      <c r="AA22" s="144"/>
      <c r="AB22" s="144"/>
      <c r="AC22" s="145" t="s">
        <v>247</v>
      </c>
      <c r="AD22" s="281" t="s">
        <v>248</v>
      </c>
      <c r="AE22" s="281"/>
      <c r="AF22" s="281"/>
      <c r="AG22" s="281"/>
      <c r="AH22" s="282"/>
      <c r="AI22" s="128"/>
      <c r="AJ22" s="2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15" t="s">
        <v>39</v>
      </c>
      <c r="B23" s="216"/>
      <c r="C23" s="216"/>
      <c r="D23" s="216"/>
      <c r="E23" s="217"/>
      <c r="F23" s="1"/>
      <c r="G23" s="37"/>
      <c r="H23" s="40" t="s">
        <v>157</v>
      </c>
      <c r="I23" s="59" t="s">
        <v>174</v>
      </c>
      <c r="J23" s="41">
        <v>1230</v>
      </c>
      <c r="K23" s="43"/>
      <c r="L23" s="36"/>
      <c r="M23" s="45"/>
      <c r="N23" s="38" t="s">
        <v>171</v>
      </c>
      <c r="O23" s="59" t="s">
        <v>174</v>
      </c>
      <c r="P23" s="41">
        <v>2850</v>
      </c>
      <c r="Q23" s="43"/>
      <c r="R23" s="1"/>
      <c r="S23" s="218"/>
      <c r="T23" s="219"/>
      <c r="U23" s="219"/>
      <c r="V23" s="219"/>
      <c r="W23" s="220"/>
      <c r="X23" s="1"/>
      <c r="Z23" s="143" t="s">
        <v>193</v>
      </c>
      <c r="AA23" s="144"/>
      <c r="AB23" s="144"/>
      <c r="AC23" s="145" t="s">
        <v>250</v>
      </c>
      <c r="AD23" s="281" t="s">
        <v>251</v>
      </c>
      <c r="AE23" s="281"/>
      <c r="AF23" s="281"/>
      <c r="AG23" s="281"/>
      <c r="AH23" s="282"/>
      <c r="AI23" s="128"/>
      <c r="AJ23" s="2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218"/>
      <c r="B24" s="219"/>
      <c r="C24" s="219"/>
      <c r="D24" s="219"/>
      <c r="E24" s="220"/>
      <c r="F24" s="1"/>
      <c r="G24" s="37"/>
      <c r="H24" s="40" t="s">
        <v>4</v>
      </c>
      <c r="I24" s="59" t="s">
        <v>174</v>
      </c>
      <c r="J24" s="41">
        <v>660</v>
      </c>
      <c r="K24" s="43"/>
      <c r="L24" s="36"/>
      <c r="M24" s="45"/>
      <c r="N24" s="38" t="s">
        <v>281</v>
      </c>
      <c r="O24" s="59" t="s">
        <v>174</v>
      </c>
      <c r="P24" s="41">
        <v>980</v>
      </c>
      <c r="Q24" s="43"/>
      <c r="R24" s="1"/>
      <c r="S24" s="31"/>
      <c r="T24" s="28" t="s">
        <v>42</v>
      </c>
      <c r="U24" s="28"/>
      <c r="V24" s="24" t="s">
        <v>43</v>
      </c>
      <c r="W24" s="29" t="s">
        <v>44</v>
      </c>
      <c r="X24" s="1"/>
      <c r="Z24" s="143" t="s">
        <v>194</v>
      </c>
      <c r="AA24" s="144"/>
      <c r="AB24" s="144"/>
      <c r="AC24" s="145" t="s">
        <v>252</v>
      </c>
      <c r="AD24" s="281" t="s">
        <v>253</v>
      </c>
      <c r="AE24" s="281"/>
      <c r="AF24" s="281"/>
      <c r="AG24" s="281"/>
      <c r="AH24" s="282"/>
      <c r="AI24" s="128"/>
      <c r="AJ24" s="2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1"/>
      <c r="B25" s="28" t="s">
        <v>42</v>
      </c>
      <c r="C25" s="84"/>
      <c r="D25" s="24" t="s">
        <v>43</v>
      </c>
      <c r="E25" s="29" t="s">
        <v>44</v>
      </c>
      <c r="F25" s="1"/>
      <c r="G25" s="37"/>
      <c r="H25" s="40" t="s">
        <v>70</v>
      </c>
      <c r="I25" s="59" t="s">
        <v>174</v>
      </c>
      <c r="J25" s="41">
        <v>620</v>
      </c>
      <c r="K25" s="43"/>
      <c r="L25" s="36"/>
      <c r="M25" s="45"/>
      <c r="N25" s="40" t="s">
        <v>263</v>
      </c>
      <c r="O25" s="59" t="s">
        <v>174</v>
      </c>
      <c r="P25" s="41">
        <v>740</v>
      </c>
      <c r="Q25" s="43"/>
      <c r="R25" s="1"/>
      <c r="S25" s="33"/>
      <c r="T25" s="52" t="s">
        <v>60</v>
      </c>
      <c r="U25" s="52"/>
      <c r="V25" s="53">
        <v>1240</v>
      </c>
      <c r="W25" s="34"/>
      <c r="X25" s="1"/>
      <c r="Y25" s="92"/>
      <c r="Z25" s="143" t="s">
        <v>195</v>
      </c>
      <c r="AA25" s="144"/>
      <c r="AB25" s="144"/>
      <c r="AC25" s="145" t="s">
        <v>254</v>
      </c>
      <c r="AD25" s="281" t="s">
        <v>255</v>
      </c>
      <c r="AE25" s="281"/>
      <c r="AF25" s="281"/>
      <c r="AG25" s="281"/>
      <c r="AH25" s="282"/>
      <c r="AI25" s="128"/>
      <c r="AJ25" s="2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158" t="s">
        <v>46</v>
      </c>
      <c r="C26" s="59" t="s">
        <v>174</v>
      </c>
      <c r="D26" s="53">
        <v>1120</v>
      </c>
      <c r="E26" s="155"/>
      <c r="F26" s="1"/>
      <c r="G26" s="136"/>
      <c r="H26" s="179" t="s">
        <v>279</v>
      </c>
      <c r="I26" s="59" t="s">
        <v>174</v>
      </c>
      <c r="J26" s="41">
        <v>10</v>
      </c>
      <c r="K26" s="43"/>
      <c r="L26" s="36"/>
      <c r="M26" s="45"/>
      <c r="N26" s="40" t="s">
        <v>0</v>
      </c>
      <c r="O26" s="59" t="s">
        <v>174</v>
      </c>
      <c r="P26" s="41">
        <v>680</v>
      </c>
      <c r="Q26" s="43"/>
      <c r="R26" s="1"/>
      <c r="S26" s="37"/>
      <c r="T26" s="40" t="s">
        <v>63</v>
      </c>
      <c r="U26" s="40"/>
      <c r="V26" s="41">
        <v>750</v>
      </c>
      <c r="W26" s="43"/>
      <c r="X26" s="1"/>
      <c r="Z26" s="174" t="s">
        <v>230</v>
      </c>
      <c r="AA26" s="175"/>
      <c r="AB26" s="175"/>
      <c r="AC26" s="175"/>
      <c r="AD26" s="175"/>
      <c r="AE26" s="175"/>
      <c r="AF26" s="175"/>
      <c r="AG26" s="129"/>
      <c r="AH26" s="130"/>
      <c r="AI26" s="128"/>
      <c r="AJ26" s="2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5</v>
      </c>
      <c r="C27" s="59" t="s">
        <v>174</v>
      </c>
      <c r="D27" s="41">
        <v>480</v>
      </c>
      <c r="E27" s="39"/>
      <c r="F27" s="56"/>
      <c r="G27" s="136"/>
      <c r="H27" s="178" t="s">
        <v>183</v>
      </c>
      <c r="I27" s="59" t="s">
        <v>174</v>
      </c>
      <c r="J27" s="41">
        <v>120</v>
      </c>
      <c r="K27" s="43"/>
      <c r="L27" s="1"/>
      <c r="M27" s="45"/>
      <c r="N27" s="40" t="s">
        <v>1</v>
      </c>
      <c r="O27" s="59" t="s">
        <v>174</v>
      </c>
      <c r="P27" s="41">
        <v>800</v>
      </c>
      <c r="Q27" s="43"/>
      <c r="R27" s="1"/>
      <c r="S27" s="37"/>
      <c r="T27" s="40"/>
      <c r="U27" s="40"/>
      <c r="V27" s="41"/>
      <c r="W27" s="43"/>
      <c r="X27" s="1"/>
      <c r="Z27" s="131" t="s">
        <v>196</v>
      </c>
      <c r="AG27" s="133"/>
      <c r="AH27" s="133"/>
      <c r="AI27" s="133"/>
      <c r="AJ27" s="21"/>
      <c r="AL27" s="1"/>
      <c r="AM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6</v>
      </c>
      <c r="C28" s="59"/>
      <c r="D28" s="41">
        <v>420</v>
      </c>
      <c r="E28" s="39"/>
      <c r="F28" s="56"/>
      <c r="G28" s="37"/>
      <c r="H28" s="40" t="s">
        <v>71</v>
      </c>
      <c r="I28" s="59" t="s">
        <v>174</v>
      </c>
      <c r="J28" s="41">
        <v>590</v>
      </c>
      <c r="K28" s="43"/>
      <c r="L28" s="1"/>
      <c r="M28" s="45"/>
      <c r="N28" s="40" t="s">
        <v>260</v>
      </c>
      <c r="O28" s="59" t="s">
        <v>174</v>
      </c>
      <c r="P28" s="41">
        <v>1190</v>
      </c>
      <c r="Q28" s="43"/>
      <c r="R28" s="1"/>
      <c r="S28" s="37"/>
      <c r="T28" s="40"/>
      <c r="U28" s="40"/>
      <c r="V28" s="41"/>
      <c r="W28" s="43"/>
      <c r="X28" s="126"/>
      <c r="Y28" s="126"/>
      <c r="Z28" s="131" t="s">
        <v>197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21"/>
      <c r="AL28" s="1"/>
      <c r="AM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159</v>
      </c>
      <c r="C29" s="59" t="s">
        <v>174</v>
      </c>
      <c r="D29" s="41">
        <v>720</v>
      </c>
      <c r="E29" s="39"/>
      <c r="F29" s="59"/>
      <c r="G29" s="37"/>
      <c r="H29" s="40" t="s">
        <v>72</v>
      </c>
      <c r="I29" s="40"/>
      <c r="J29" s="41">
        <v>140</v>
      </c>
      <c r="K29" s="43"/>
      <c r="L29" s="1"/>
      <c r="M29" s="45"/>
      <c r="N29" s="38" t="s">
        <v>280</v>
      </c>
      <c r="O29" s="59" t="s">
        <v>174</v>
      </c>
      <c r="P29" s="41">
        <v>1070</v>
      </c>
      <c r="Q29" s="43"/>
      <c r="R29" s="1"/>
      <c r="S29" s="37"/>
      <c r="T29" s="40"/>
      <c r="U29" s="40"/>
      <c r="V29" s="41"/>
      <c r="W29" s="43"/>
      <c r="X29" s="126"/>
      <c r="Y29" s="126"/>
      <c r="Z29" s="131" t="s">
        <v>237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21"/>
      <c r="AL29" s="1"/>
      <c r="AM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57</v>
      </c>
      <c r="C30" s="59" t="s">
        <v>174</v>
      </c>
      <c r="D30" s="41">
        <v>1410</v>
      </c>
      <c r="E30" s="39"/>
      <c r="F30" s="30"/>
      <c r="G30" s="37"/>
      <c r="H30" s="38" t="s">
        <v>73</v>
      </c>
      <c r="I30" s="59" t="s">
        <v>174</v>
      </c>
      <c r="J30" s="41">
        <v>620</v>
      </c>
      <c r="K30" s="39"/>
      <c r="L30" s="56"/>
      <c r="M30" s="45"/>
      <c r="N30" s="179" t="s">
        <v>279</v>
      </c>
      <c r="O30" s="59" t="s">
        <v>174</v>
      </c>
      <c r="P30" s="41">
        <v>810</v>
      </c>
      <c r="Q30" s="43"/>
      <c r="R30" s="1"/>
      <c r="S30" s="37"/>
      <c r="T30" s="40"/>
      <c r="U30" s="40"/>
      <c r="V30" s="41"/>
      <c r="W30" s="43"/>
      <c r="X30" s="1"/>
      <c r="AA30" s="133"/>
      <c r="AB30" s="133"/>
      <c r="AC30" s="133"/>
      <c r="AD30" s="133"/>
      <c r="AE30" s="133"/>
      <c r="AF30" s="133"/>
      <c r="AG30" s="133"/>
      <c r="AH30" s="133"/>
      <c r="AI30" s="133"/>
      <c r="AJ30" s="21"/>
      <c r="AL30" s="1"/>
      <c r="AM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7</v>
      </c>
      <c r="C31" s="59" t="s">
        <v>174</v>
      </c>
      <c r="D31" s="41">
        <v>1500</v>
      </c>
      <c r="E31" s="39"/>
      <c r="F31" s="1"/>
      <c r="G31" s="159"/>
      <c r="J31" s="156"/>
      <c r="K31" s="160"/>
      <c r="L31" s="1"/>
      <c r="M31" s="45"/>
      <c r="N31" s="38" t="s">
        <v>74</v>
      </c>
      <c r="O31" s="59" t="s">
        <v>174</v>
      </c>
      <c r="P31" s="41">
        <v>760</v>
      </c>
      <c r="Q31" s="43"/>
      <c r="R31" s="1"/>
      <c r="S31" s="48"/>
      <c r="T31" s="49" t="s">
        <v>64</v>
      </c>
      <c r="U31" s="49"/>
      <c r="V31" s="50">
        <f>SUM(V25:V30)</f>
        <v>1990</v>
      </c>
      <c r="W31" s="51">
        <f>SUM(W25:W30)</f>
        <v>0</v>
      </c>
      <c r="X31" s="26"/>
      <c r="Y31" s="26"/>
      <c r="Z31" s="212" t="s">
        <v>231</v>
      </c>
      <c r="AA31" s="213"/>
      <c r="AB31" s="214"/>
      <c r="AC31" s="133"/>
      <c r="AD31" s="133"/>
      <c r="AE31" s="133"/>
      <c r="AF31" s="133"/>
      <c r="AG31" s="133"/>
      <c r="AH31" s="133"/>
      <c r="AI31" s="133"/>
      <c r="AJ31" s="21"/>
      <c r="AK31" s="1"/>
      <c r="AL31" s="1"/>
      <c r="AM31" s="1"/>
      <c r="AN31" s="1"/>
      <c r="AO31" s="1"/>
      <c r="AP31" s="1"/>
      <c r="AQ31" s="1"/>
      <c r="AR31" s="1"/>
      <c r="AS31" s="1"/>
      <c r="AT31" s="1"/>
      <c r="AZ31" s="1"/>
      <c r="BA31" s="1"/>
      <c r="BB31" s="1"/>
      <c r="BC31" s="1"/>
      <c r="BD31" s="1"/>
    </row>
    <row r="32" spans="1:56" s="32" customFormat="1" ht="15" customHeight="1">
      <c r="A32" s="37"/>
      <c r="B32" s="40" t="s">
        <v>8</v>
      </c>
      <c r="C32" s="59" t="s">
        <v>174</v>
      </c>
      <c r="D32" s="41">
        <v>800</v>
      </c>
      <c r="E32" s="39"/>
      <c r="F32" s="1"/>
      <c r="G32" s="159"/>
      <c r="J32" s="156"/>
      <c r="K32" s="160"/>
      <c r="L32" s="56"/>
      <c r="M32" s="45"/>
      <c r="O32" s="59"/>
      <c r="P32" s="41"/>
      <c r="Q32" s="43"/>
      <c r="R32" s="1"/>
      <c r="X32" s="121"/>
      <c r="Y32" s="121"/>
      <c r="Z32" s="131" t="s">
        <v>241</v>
      </c>
      <c r="AC32" s="131" t="s">
        <v>232</v>
      </c>
      <c r="AD32" s="133"/>
      <c r="AE32" s="133"/>
      <c r="AF32" s="133"/>
      <c r="AG32" s="133"/>
      <c r="AH32" s="133"/>
      <c r="AI32" s="133"/>
      <c r="AJ32" s="21"/>
      <c r="AK32" s="1"/>
      <c r="AL32" s="1"/>
      <c r="AS32" s="1"/>
      <c r="AT32" s="1"/>
      <c r="AZ32" s="1"/>
      <c r="BA32" s="1"/>
      <c r="BB32" s="1"/>
      <c r="BC32" s="1"/>
      <c r="BD32" s="1"/>
    </row>
    <row r="33" spans="1:262" s="32" customFormat="1" ht="15" customHeight="1">
      <c r="A33" s="37"/>
      <c r="B33" s="40" t="s">
        <v>9</v>
      </c>
      <c r="C33" s="59"/>
      <c r="D33" s="41">
        <v>580</v>
      </c>
      <c r="E33" s="39"/>
      <c r="F33" s="98"/>
      <c r="G33" s="37"/>
      <c r="H33" s="38"/>
      <c r="I33" s="59"/>
      <c r="J33" s="41"/>
      <c r="K33" s="39"/>
      <c r="L33" s="1"/>
      <c r="M33" s="135"/>
      <c r="O33" s="59"/>
      <c r="P33" s="41"/>
      <c r="Q33" s="43"/>
      <c r="R33" s="1"/>
      <c r="S33" s="269" t="s">
        <v>212</v>
      </c>
      <c r="T33" s="270"/>
      <c r="U33" s="271"/>
      <c r="V33" s="165" t="s">
        <v>221</v>
      </c>
      <c r="W33" s="166" t="s">
        <v>199</v>
      </c>
      <c r="Z33" s="131" t="s">
        <v>198</v>
      </c>
      <c r="AC33" s="131" t="s">
        <v>233</v>
      </c>
      <c r="AD33" s="133"/>
      <c r="AE33" s="133"/>
      <c r="AF33" s="133"/>
      <c r="AG33" s="133"/>
      <c r="AH33" s="133"/>
      <c r="AI33" s="133"/>
      <c r="AJ33" s="1"/>
      <c r="AK33" s="1"/>
      <c r="AL33" s="1"/>
      <c r="AS33" s="1"/>
      <c r="AT33" s="1"/>
      <c r="AZ33" s="1"/>
      <c r="BA33" s="1"/>
      <c r="BB33" s="1"/>
      <c r="BC33" s="1"/>
      <c r="BD33" s="1"/>
    </row>
    <row r="34" spans="1:262" s="32" customFormat="1" ht="15" customHeight="1">
      <c r="A34" s="37"/>
      <c r="B34" s="40" t="s">
        <v>65</v>
      </c>
      <c r="C34" s="59"/>
      <c r="D34" s="99">
        <v>580</v>
      </c>
      <c r="E34" s="39"/>
      <c r="F34" s="116"/>
      <c r="G34" s="48"/>
      <c r="H34" s="49" t="s">
        <v>66</v>
      </c>
      <c r="I34" s="49"/>
      <c r="J34" s="50">
        <f>SUM(J21:J33)</f>
        <v>6030</v>
      </c>
      <c r="K34" s="58">
        <f>SUM(K21:K33)</f>
        <v>0</v>
      </c>
      <c r="L34" s="56"/>
      <c r="M34" s="45"/>
      <c r="N34" s="38"/>
      <c r="O34" s="59"/>
      <c r="P34" s="41"/>
      <c r="Q34" s="43"/>
      <c r="R34" s="1"/>
      <c r="S34" s="287" t="s">
        <v>211</v>
      </c>
      <c r="T34" s="288"/>
      <c r="U34" s="289"/>
      <c r="V34" s="137">
        <f>SUM(D22)</f>
        <v>4900</v>
      </c>
      <c r="W34" s="167">
        <f>SUM(E22)</f>
        <v>0</v>
      </c>
      <c r="Z34" s="131"/>
      <c r="AA34" s="133"/>
      <c r="AB34" s="133"/>
      <c r="AC34" s="131"/>
      <c r="AD34" s="133"/>
      <c r="AE34" s="133"/>
      <c r="AF34" s="133"/>
      <c r="AG34" s="133"/>
      <c r="AH34" s="133"/>
      <c r="AI34" s="133"/>
      <c r="AJ34" s="1"/>
      <c r="AK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159"/>
      <c r="D35" s="156"/>
      <c r="E35" s="160"/>
      <c r="F35" s="118"/>
      <c r="G35" s="215" t="s">
        <v>75</v>
      </c>
      <c r="H35" s="216"/>
      <c r="I35" s="216"/>
      <c r="J35" s="216"/>
      <c r="K35" s="217"/>
      <c r="L35" s="56"/>
      <c r="M35" s="45"/>
      <c r="N35" s="38"/>
      <c r="O35" s="59"/>
      <c r="P35" s="41"/>
      <c r="Q35" s="43"/>
      <c r="R35" s="1"/>
      <c r="S35" s="272" t="s">
        <v>213</v>
      </c>
      <c r="T35" s="273"/>
      <c r="U35" s="274"/>
      <c r="V35" s="41">
        <f>SUM(D36)</f>
        <v>7610</v>
      </c>
      <c r="W35" s="43">
        <f>SUM(E36)</f>
        <v>0</v>
      </c>
      <c r="X35" s="121"/>
      <c r="Y35" s="121"/>
      <c r="Z35" s="212" t="s">
        <v>234</v>
      </c>
      <c r="AA35" s="213"/>
      <c r="AB35" s="214"/>
      <c r="AD35" s="133"/>
      <c r="AE35" s="133"/>
      <c r="AF35" s="133"/>
      <c r="AG35" s="133"/>
      <c r="AH35" s="133"/>
      <c r="AI35" s="133"/>
      <c r="AJ35" s="1"/>
      <c r="AK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106"/>
      <c r="B36" s="49" t="s">
        <v>66</v>
      </c>
      <c r="C36" s="96"/>
      <c r="D36" s="157">
        <f>SUM(D26:D34)</f>
        <v>7610</v>
      </c>
      <c r="E36" s="51">
        <f>SUM(E26:E34)</f>
        <v>0</v>
      </c>
      <c r="F36" s="116"/>
      <c r="G36" s="218"/>
      <c r="H36" s="219"/>
      <c r="I36" s="219"/>
      <c r="J36" s="219"/>
      <c r="K36" s="220"/>
      <c r="L36" s="56"/>
      <c r="M36" s="45"/>
      <c r="N36" s="40"/>
      <c r="O36" s="59"/>
      <c r="P36" s="41"/>
      <c r="Q36" s="43"/>
      <c r="R36" s="1"/>
      <c r="S36" s="275" t="s">
        <v>214</v>
      </c>
      <c r="T36" s="276"/>
      <c r="U36" s="277"/>
      <c r="V36" s="41">
        <f>SUM(D45)</f>
        <v>2770</v>
      </c>
      <c r="W36" s="43">
        <f>SUM(E45)</f>
        <v>0</v>
      </c>
      <c r="X36" s="116"/>
      <c r="Y36" s="116"/>
      <c r="Z36" s="131" t="s">
        <v>200</v>
      </c>
      <c r="AA36" s="133"/>
      <c r="AB36" s="133"/>
      <c r="AC36" s="131" t="s">
        <v>202</v>
      </c>
      <c r="AD36" s="133"/>
      <c r="AE36" s="133"/>
      <c r="AF36" s="133"/>
      <c r="AG36" s="133"/>
      <c r="AH36" s="133"/>
      <c r="AI36" s="133"/>
      <c r="AJ36" s="1"/>
      <c r="AK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215" t="s">
        <v>68</v>
      </c>
      <c r="B37" s="216"/>
      <c r="C37" s="216"/>
      <c r="D37" s="216"/>
      <c r="E37" s="217"/>
      <c r="F37" s="117"/>
      <c r="G37" s="27"/>
      <c r="H37" s="28" t="s">
        <v>42</v>
      </c>
      <c r="I37" s="28"/>
      <c r="J37" s="24" t="s">
        <v>43</v>
      </c>
      <c r="K37" s="29" t="s">
        <v>44</v>
      </c>
      <c r="L37" s="56"/>
      <c r="M37" s="45"/>
      <c r="N37" s="40"/>
      <c r="O37" s="59"/>
      <c r="P37" s="41"/>
      <c r="Q37" s="43"/>
      <c r="R37" s="1"/>
      <c r="S37" s="278" t="s">
        <v>220</v>
      </c>
      <c r="T37" s="279"/>
      <c r="U37" s="280"/>
      <c r="V37" s="86">
        <f>SUM(V34:V36)</f>
        <v>15280</v>
      </c>
      <c r="W37" s="114">
        <f>SUM(W34:W36)</f>
        <v>0</v>
      </c>
      <c r="X37" s="132"/>
      <c r="Y37" s="132"/>
      <c r="Z37" s="131" t="s">
        <v>243</v>
      </c>
      <c r="AC37" s="131" t="s">
        <v>201</v>
      </c>
      <c r="AD37" s="133"/>
      <c r="AE37" s="133"/>
      <c r="AF37" s="133"/>
      <c r="AG37" s="133"/>
      <c r="AH37" s="133"/>
      <c r="AI37" s="133"/>
      <c r="AJ37" s="1"/>
      <c r="AK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218"/>
      <c r="B38" s="219"/>
      <c r="C38" s="219"/>
      <c r="D38" s="219"/>
      <c r="E38" s="220"/>
      <c r="F38" s="116"/>
      <c r="G38" s="37"/>
      <c r="H38" s="40" t="s">
        <v>76</v>
      </c>
      <c r="I38" s="40"/>
      <c r="J38" s="41">
        <v>50</v>
      </c>
      <c r="K38" s="34"/>
      <c r="L38" s="1"/>
      <c r="M38" s="45"/>
      <c r="N38" s="40"/>
      <c r="O38" s="59"/>
      <c r="P38" s="41"/>
      <c r="Q38" s="43"/>
      <c r="R38" s="1"/>
      <c r="X38" s="26"/>
      <c r="Y38" s="26"/>
      <c r="Z38" s="131" t="s">
        <v>256</v>
      </c>
      <c r="AA38" s="133"/>
      <c r="AC38" s="131" t="s">
        <v>203</v>
      </c>
      <c r="AD38" s="133"/>
      <c r="AE38" s="133"/>
      <c r="AF38" s="133"/>
      <c r="AG38" s="133"/>
      <c r="AH38" s="133"/>
      <c r="AI38" s="133"/>
      <c r="AJ38" s="1"/>
      <c r="AK38" s="1"/>
      <c r="AL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s="32" customFormat="1" ht="15" customHeight="1">
      <c r="A39" s="57"/>
      <c r="B39" s="28" t="s">
        <v>42</v>
      </c>
      <c r="C39" s="28"/>
      <c r="D39" s="24" t="s">
        <v>43</v>
      </c>
      <c r="E39" s="29" t="s">
        <v>44</v>
      </c>
      <c r="F39" s="116"/>
      <c r="G39" s="37"/>
      <c r="H39" s="40" t="s">
        <v>77</v>
      </c>
      <c r="I39" s="40"/>
      <c r="J39" s="41">
        <v>70</v>
      </c>
      <c r="K39" s="43"/>
      <c r="L39" s="56"/>
      <c r="M39" s="45"/>
      <c r="N39" s="40"/>
      <c r="O39" s="59"/>
      <c r="P39" s="41"/>
      <c r="Q39" s="43"/>
      <c r="R39" s="1"/>
      <c r="S39" s="269" t="s">
        <v>215</v>
      </c>
      <c r="T39" s="270"/>
      <c r="U39" s="271"/>
      <c r="V39" s="165" t="s">
        <v>221</v>
      </c>
      <c r="W39" s="166" t="s">
        <v>199</v>
      </c>
      <c r="X39" s="26"/>
      <c r="Y39" s="26"/>
      <c r="Z39" s="131" t="s">
        <v>204</v>
      </c>
      <c r="AB39" t="s">
        <v>205</v>
      </c>
      <c r="AC39" s="133"/>
      <c r="AG39" s="133"/>
      <c r="AH39" s="133"/>
      <c r="AI39" s="133"/>
      <c r="AJ39" s="1"/>
      <c r="AK39" s="1"/>
      <c r="AL39" s="1"/>
      <c r="AS39" s="1"/>
      <c r="AT39" s="1"/>
      <c r="AU39" s="1"/>
      <c r="AV39" s="1"/>
      <c r="AW39" s="1"/>
      <c r="AX39" s="1"/>
    </row>
    <row r="40" spans="1:262" s="32" customFormat="1" ht="15" customHeight="1">
      <c r="A40" s="37"/>
      <c r="B40" s="40" t="s">
        <v>14</v>
      </c>
      <c r="C40" s="35"/>
      <c r="D40" s="42">
        <v>970</v>
      </c>
      <c r="E40" s="34"/>
      <c r="F40" s="115"/>
      <c r="G40" s="37"/>
      <c r="H40" s="40" t="s">
        <v>160</v>
      </c>
      <c r="I40" s="40"/>
      <c r="J40" s="41">
        <v>20</v>
      </c>
      <c r="K40" s="43"/>
      <c r="L40" s="56"/>
      <c r="M40" s="45"/>
      <c r="N40" s="40"/>
      <c r="O40" s="59"/>
      <c r="P40" s="41"/>
      <c r="Q40" s="43"/>
      <c r="S40" s="275" t="s">
        <v>216</v>
      </c>
      <c r="T40" s="276"/>
      <c r="U40" s="276"/>
      <c r="V40" s="41">
        <f>SUM(P45)</f>
        <v>24670</v>
      </c>
      <c r="W40" s="39">
        <f>SUM(Q45)</f>
        <v>0</v>
      </c>
      <c r="X40" s="77"/>
      <c r="Y40" s="77"/>
      <c r="AD40" s="133"/>
      <c r="AE40" s="133"/>
      <c r="AF40" s="133"/>
      <c r="AG40" s="133"/>
      <c r="AH40" s="133"/>
      <c r="AI40" s="133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262" s="32" customFormat="1" ht="15" customHeight="1">
      <c r="A41" s="37"/>
      <c r="B41" s="40" t="s">
        <v>13</v>
      </c>
      <c r="C41" s="59" t="s">
        <v>174</v>
      </c>
      <c r="D41" s="41">
        <v>1240</v>
      </c>
      <c r="E41" s="43"/>
      <c r="F41" s="115"/>
      <c r="G41" s="37"/>
      <c r="H41" s="40" t="s">
        <v>161</v>
      </c>
      <c r="I41" s="40"/>
      <c r="J41" s="41">
        <v>90</v>
      </c>
      <c r="K41" s="43"/>
      <c r="L41" s="56"/>
      <c r="M41" s="45"/>
      <c r="N41" s="40"/>
      <c r="O41" s="59"/>
      <c r="P41" s="41"/>
      <c r="Q41" s="43"/>
      <c r="S41" s="275" t="s">
        <v>217</v>
      </c>
      <c r="T41" s="276"/>
      <c r="U41" s="276"/>
      <c r="V41" s="41">
        <f>SUM(J17)</f>
        <v>2210</v>
      </c>
      <c r="W41" s="39">
        <f>SUM(K17)</f>
        <v>0</v>
      </c>
      <c r="X41" s="116"/>
      <c r="Y41" s="116"/>
      <c r="Z41" s="212" t="s">
        <v>245</v>
      </c>
      <c r="AA41" s="213"/>
      <c r="AB41" s="214"/>
      <c r="AC41" s="133"/>
      <c r="AD41" s="133"/>
      <c r="AE41" s="133"/>
      <c r="AF41" s="133"/>
      <c r="AG41" s="133"/>
      <c r="AH41" s="133"/>
      <c r="AI41" s="133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262" s="32" customFormat="1" ht="15" customHeight="1">
      <c r="A42" s="37"/>
      <c r="B42" s="40" t="s">
        <v>16</v>
      </c>
      <c r="C42" s="44"/>
      <c r="D42" s="42">
        <v>490</v>
      </c>
      <c r="E42" s="43"/>
      <c r="F42" s="1"/>
      <c r="G42" s="37"/>
      <c r="H42" s="40" t="s">
        <v>78</v>
      </c>
      <c r="I42" s="40"/>
      <c r="J42" s="41">
        <v>60</v>
      </c>
      <c r="K42" s="43"/>
      <c r="L42" s="1"/>
      <c r="M42" s="45"/>
      <c r="N42" s="169"/>
      <c r="O42" s="59"/>
      <c r="P42" s="41"/>
      <c r="Q42" s="43"/>
      <c r="R42" s="1"/>
      <c r="S42" s="290" t="s">
        <v>222</v>
      </c>
      <c r="T42" s="291"/>
      <c r="U42" s="291"/>
      <c r="V42" s="41">
        <f>SUM(J34+J45)</f>
        <v>6320</v>
      </c>
      <c r="W42" s="39">
        <f>SUM(K34+K45)</f>
        <v>0</v>
      </c>
      <c r="Z42" s="198" t="s">
        <v>282</v>
      </c>
      <c r="AC42" s="56"/>
      <c r="AD42" s="56"/>
      <c r="AE42" s="56"/>
      <c r="AF42" s="56"/>
      <c r="AG42" s="56"/>
      <c r="AH42" s="56"/>
      <c r="AI42" s="56"/>
      <c r="AJ42" s="69"/>
      <c r="AO42" s="1"/>
      <c r="AP42" s="70"/>
      <c r="AQ42" s="70"/>
      <c r="AR42" s="70"/>
      <c r="AS42" s="70"/>
      <c r="AT42" s="70"/>
      <c r="AU42" s="71"/>
      <c r="AV42" s="71"/>
      <c r="AW42" s="1"/>
      <c r="AX42" s="1"/>
      <c r="AY42" s="1"/>
      <c r="AZ42" s="1"/>
      <c r="BA42" s="1"/>
      <c r="BB42" s="1"/>
      <c r="BC42" s="1"/>
      <c r="BD42" s="7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</row>
    <row r="43" spans="1:262" s="32" customFormat="1" ht="15" customHeight="1">
      <c r="A43" s="37"/>
      <c r="B43" s="40" t="s">
        <v>15</v>
      </c>
      <c r="C43" s="44"/>
      <c r="D43" s="42">
        <v>70</v>
      </c>
      <c r="E43" s="43"/>
      <c r="F43" s="1"/>
      <c r="G43" s="37"/>
      <c r="H43" s="40"/>
      <c r="I43" s="40"/>
      <c r="J43" s="41"/>
      <c r="K43" s="43"/>
      <c r="L43" s="1"/>
      <c r="M43" s="45"/>
      <c r="N43" s="38"/>
      <c r="O43" s="59"/>
      <c r="P43" s="41"/>
      <c r="Q43" s="43"/>
      <c r="R43" s="65"/>
      <c r="S43" s="275" t="s">
        <v>218</v>
      </c>
      <c r="T43" s="276"/>
      <c r="U43" s="276"/>
      <c r="V43" s="41">
        <f>SUM(V21)</f>
        <v>3360</v>
      </c>
      <c r="W43" s="39">
        <f>SUM(W21)</f>
        <v>0</v>
      </c>
      <c r="X43" s="65"/>
      <c r="Y43" s="65"/>
      <c r="Z43" s="184" t="s">
        <v>283</v>
      </c>
      <c r="AA43" s="187" t="s">
        <v>271</v>
      </c>
      <c r="AB43" s="186" t="s">
        <v>276</v>
      </c>
      <c r="AD43" s="1"/>
      <c r="AE43" s="1"/>
      <c r="AF43" s="104"/>
      <c r="AG43" s="104"/>
      <c r="AH43" s="104"/>
      <c r="AI43" s="1"/>
      <c r="AJ43" s="69"/>
      <c r="AO43" s="1"/>
      <c r="AP43" s="70"/>
      <c r="AQ43" s="70"/>
      <c r="AR43" s="70"/>
      <c r="AS43" s="70"/>
      <c r="AT43" s="70"/>
      <c r="AU43" s="71"/>
      <c r="AV43" s="71"/>
      <c r="AW43" s="1"/>
      <c r="AX43" s="1"/>
      <c r="AY43" s="1"/>
      <c r="AZ43" s="1"/>
      <c r="BA43" s="1"/>
      <c r="BB43" s="1"/>
      <c r="BC43" s="1"/>
      <c r="BD43" s="7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</row>
    <row r="44" spans="1:262" ht="15.75" customHeight="1">
      <c r="A44" s="37"/>
      <c r="B44" s="74"/>
      <c r="C44" s="74"/>
      <c r="D44" s="93"/>
      <c r="E44" s="94"/>
      <c r="G44" s="54"/>
      <c r="H44" s="66"/>
      <c r="I44" s="66"/>
      <c r="J44" s="60"/>
      <c r="K44" s="47"/>
      <c r="M44" s="45"/>
      <c r="N44" s="38"/>
      <c r="O44" s="59"/>
      <c r="P44" s="41"/>
      <c r="Q44" s="43"/>
      <c r="R44" s="75"/>
      <c r="S44" s="275" t="s">
        <v>219</v>
      </c>
      <c r="T44" s="276"/>
      <c r="U44" s="276"/>
      <c r="V44" s="41">
        <f>SUM(V31)</f>
        <v>1990</v>
      </c>
      <c r="W44" s="39">
        <f>SUM(W31)</f>
        <v>0</v>
      </c>
      <c r="X44" s="75"/>
      <c r="Y44" s="75"/>
      <c r="Z44" s="176" t="s">
        <v>284</v>
      </c>
      <c r="AA44" s="187" t="s">
        <v>271</v>
      </c>
      <c r="AB44" s="186" t="s">
        <v>277</v>
      </c>
      <c r="AF44" s="75"/>
      <c r="AG44" s="75"/>
      <c r="AH44" s="62"/>
      <c r="AI44" s="62"/>
      <c r="AJ44" s="21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</row>
    <row r="45" spans="1:262" s="62" customFormat="1" ht="15.75" customHeight="1">
      <c r="A45" s="48"/>
      <c r="B45" s="49" t="s">
        <v>64</v>
      </c>
      <c r="C45" s="63"/>
      <c r="D45" s="64">
        <f>SUM(D40:D43)</f>
        <v>2770</v>
      </c>
      <c r="E45" s="58">
        <f>SUM(E40:E43)</f>
        <v>0</v>
      </c>
      <c r="F45" s="1"/>
      <c r="G45" s="48"/>
      <c r="H45" s="49" t="s">
        <v>66</v>
      </c>
      <c r="I45" s="49"/>
      <c r="J45" s="50">
        <f>SUM(J38:J44)</f>
        <v>290</v>
      </c>
      <c r="K45" s="51">
        <f>SUM(K38:K44)</f>
        <v>0</v>
      </c>
      <c r="L45" s="1"/>
      <c r="M45" s="48"/>
      <c r="N45" s="49" t="s">
        <v>66</v>
      </c>
      <c r="O45" s="49"/>
      <c r="P45" s="50">
        <f>SUM(P12:P44)</f>
        <v>24670</v>
      </c>
      <c r="Q45" s="51">
        <f>SUM(Q12:Q44)</f>
        <v>0</v>
      </c>
      <c r="R45" s="75"/>
      <c r="S45" s="292" t="s">
        <v>220</v>
      </c>
      <c r="T45" s="293"/>
      <c r="U45" s="293"/>
      <c r="V45" s="86">
        <f>SUM(V39:V44)</f>
        <v>38550</v>
      </c>
      <c r="W45" s="168">
        <f>SUM(W39:W44)</f>
        <v>0</v>
      </c>
      <c r="X45" s="75"/>
      <c r="Y45" s="75"/>
      <c r="Z45" s="176" t="s">
        <v>285</v>
      </c>
      <c r="AA45" s="187" t="s">
        <v>271</v>
      </c>
      <c r="AB45" s="186" t="s">
        <v>278</v>
      </c>
      <c r="AC45" s="134"/>
      <c r="AD45" s="146"/>
      <c r="AE45" s="146"/>
      <c r="AF45" s="20"/>
      <c r="AG45" s="20"/>
      <c r="AH45" s="20"/>
      <c r="AI45" s="20"/>
      <c r="AJ45" s="21"/>
      <c r="AO45" s="1"/>
      <c r="AW45" s="1"/>
      <c r="AX45" s="1"/>
      <c r="AY45" s="1"/>
      <c r="AZ45" s="1"/>
      <c r="BA45" s="1"/>
      <c r="BB45" s="1"/>
      <c r="BC45" s="1"/>
    </row>
    <row r="46" spans="1:262" s="62" customFormat="1" ht="15.75" customHeight="1">
      <c r="A46" s="1"/>
      <c r="B46" s="77" t="s">
        <v>225</v>
      </c>
      <c r="C46" s="75"/>
      <c r="D46" s="73"/>
      <c r="E46" s="73"/>
      <c r="F46" s="73"/>
      <c r="G46" s="73"/>
      <c r="H46" s="73"/>
      <c r="I46" s="73"/>
      <c r="J46" s="73"/>
      <c r="K46" s="73"/>
      <c r="L46" s="73"/>
      <c r="M46" s="182"/>
      <c r="N46" s="183" t="s">
        <v>266</v>
      </c>
      <c r="O46" s="182"/>
      <c r="P46" s="180"/>
      <c r="Q46" s="182"/>
      <c r="R46" s="75"/>
      <c r="S46" s="75"/>
      <c r="T46" s="75"/>
      <c r="U46" s="75"/>
      <c r="V46" s="75"/>
      <c r="W46" s="75"/>
      <c r="X46" s="75"/>
      <c r="Y46" s="75"/>
      <c r="Z46" s="212" t="s">
        <v>235</v>
      </c>
      <c r="AA46" s="213"/>
      <c r="AB46" s="214"/>
      <c r="AC46" s="1"/>
      <c r="AD46" s="75"/>
      <c r="AE46" s="75"/>
      <c r="AF46" s="20"/>
      <c r="AG46" s="20"/>
      <c r="AH46" s="20"/>
      <c r="AI46" s="20"/>
      <c r="AJ46" s="21"/>
      <c r="AO46" s="1"/>
      <c r="BD46" s="1"/>
    </row>
    <row r="47" spans="1:262" s="62" customFormat="1" ht="15.75" customHeight="1">
      <c r="A47" s="1"/>
      <c r="B47" s="77" t="s">
        <v>224</v>
      </c>
      <c r="C47" s="75"/>
      <c r="D47" s="76"/>
      <c r="E47" s="76"/>
      <c r="F47" s="76"/>
      <c r="G47" s="76"/>
      <c r="H47" s="76"/>
      <c r="I47" s="76"/>
      <c r="J47" s="76"/>
      <c r="K47" s="76"/>
      <c r="L47" s="65"/>
      <c r="M47" s="194"/>
      <c r="N47" s="190" t="s">
        <v>295</v>
      </c>
      <c r="O47" s="182"/>
      <c r="P47" s="182"/>
      <c r="Q47" s="182"/>
      <c r="R47" s="189"/>
      <c r="S47" s="189"/>
      <c r="T47" s="190"/>
      <c r="U47" s="182"/>
      <c r="V47" s="182"/>
      <c r="W47" s="191"/>
      <c r="X47" s="75"/>
      <c r="Y47" s="75"/>
      <c r="Z47" s="131" t="s">
        <v>208</v>
      </c>
      <c r="AC47" s="61"/>
      <c r="AD47" s="267"/>
      <c r="AE47" s="267"/>
      <c r="AF47" s="267"/>
      <c r="AG47" s="267"/>
      <c r="AH47" s="267"/>
      <c r="AI47" s="267"/>
      <c r="AJ47" s="21"/>
      <c r="AO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</row>
    <row r="48" spans="1:262" ht="15.75" customHeight="1">
      <c r="B48" s="1" t="s">
        <v>265</v>
      </c>
      <c r="M48" s="103"/>
      <c r="N48" s="202" t="s">
        <v>296</v>
      </c>
      <c r="O48" s="202"/>
      <c r="P48" s="202"/>
      <c r="Q48" s="202"/>
      <c r="R48" s="75"/>
      <c r="S48" s="75"/>
      <c r="T48" s="202"/>
      <c r="U48" s="202"/>
      <c r="V48" s="202"/>
      <c r="W48" s="203"/>
      <c r="X48" s="75"/>
      <c r="Y48" s="75"/>
      <c r="Z48" s="147" t="s">
        <v>206</v>
      </c>
      <c r="AA48" s="109"/>
      <c r="AD48" s="75"/>
      <c r="AE48" s="75"/>
      <c r="AF48" s="75"/>
      <c r="AG48" s="75"/>
      <c r="AH48" s="75"/>
      <c r="AI48" s="75"/>
      <c r="AJ48" s="21"/>
    </row>
    <row r="49" spans="2:55" ht="15.75" customHeight="1">
      <c r="C49" s="138"/>
      <c r="D49" s="138"/>
      <c r="E49" s="138"/>
      <c r="F49" s="26"/>
      <c r="G49" s="26"/>
      <c r="H49" s="139"/>
      <c r="I49" s="139"/>
      <c r="J49" s="139"/>
      <c r="K49" s="139"/>
      <c r="L49" s="26"/>
      <c r="M49" s="192"/>
      <c r="N49" s="169" t="s">
        <v>297</v>
      </c>
      <c r="T49" s="169"/>
      <c r="U49" s="62"/>
      <c r="V49" s="62"/>
      <c r="W49" s="177"/>
      <c r="X49" s="75"/>
      <c r="Y49" s="75"/>
      <c r="Z49" s="77" t="s">
        <v>207</v>
      </c>
      <c r="AA49" s="108"/>
      <c r="AB49" s="1" t="s">
        <v>172</v>
      </c>
      <c r="AJ49" s="21"/>
    </row>
    <row r="50" spans="2:55" ht="15.75" customHeight="1">
      <c r="B50" s="148" t="s">
        <v>272</v>
      </c>
      <c r="C50" s="138"/>
      <c r="D50" s="138"/>
      <c r="E50" s="138"/>
      <c r="F50" s="26"/>
      <c r="G50" s="26"/>
      <c r="H50" s="139"/>
      <c r="I50" s="139"/>
      <c r="J50" s="139"/>
      <c r="K50" s="139"/>
      <c r="L50" s="26"/>
      <c r="M50" s="103"/>
      <c r="N50" s="283" t="s">
        <v>298</v>
      </c>
      <c r="O50" s="283"/>
      <c r="P50" s="283"/>
      <c r="Q50" s="283"/>
      <c r="T50" s="202"/>
      <c r="U50" s="202"/>
      <c r="V50" s="202"/>
      <c r="W50" s="203"/>
      <c r="AB50" s="1" t="s">
        <v>236</v>
      </c>
      <c r="AC50" s="75"/>
      <c r="AD50" s="75"/>
      <c r="AE50" s="75"/>
      <c r="AF50" s="134"/>
      <c r="AG50" s="134"/>
      <c r="AH50" s="146"/>
      <c r="AI50" s="146"/>
      <c r="AJ50" s="21"/>
    </row>
    <row r="51" spans="2:55" ht="15.75" customHeight="1">
      <c r="B51" s="200" t="s">
        <v>290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6"/>
      <c r="M51" s="195"/>
      <c r="N51" s="169" t="s">
        <v>299</v>
      </c>
      <c r="W51" s="94"/>
      <c r="AC51" s="75"/>
      <c r="AD51" s="75"/>
      <c r="AE51" s="75"/>
      <c r="AF51" s="75"/>
      <c r="AG51" s="75"/>
      <c r="AH51" s="75"/>
      <c r="AI51" s="75"/>
      <c r="AJ51" s="21"/>
    </row>
    <row r="52" spans="2:55" ht="15.75" customHeight="1">
      <c r="B52" s="200" t="s">
        <v>289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6"/>
      <c r="M52" s="196"/>
      <c r="N52" s="201" t="s">
        <v>300</v>
      </c>
      <c r="O52" s="201"/>
      <c r="P52" s="201"/>
      <c r="Q52" s="201"/>
      <c r="R52" s="193"/>
      <c r="S52" s="193"/>
      <c r="T52" s="193"/>
      <c r="U52" s="193"/>
      <c r="V52" s="193"/>
      <c r="W52" s="91"/>
      <c r="X52" s="75"/>
      <c r="Y52" s="75"/>
      <c r="AA52" s="109"/>
      <c r="AJ52" s="21"/>
    </row>
    <row r="53" spans="2:55" ht="15.75" customHeight="1">
      <c r="B53" s="148"/>
      <c r="E53" s="56"/>
      <c r="F53" s="56"/>
      <c r="G53" s="56"/>
      <c r="H53" s="56"/>
      <c r="I53" s="56"/>
      <c r="J53" s="56"/>
      <c r="K53" s="56"/>
      <c r="L53" s="56"/>
      <c r="N53" s="75"/>
      <c r="O53" s="75"/>
      <c r="W53" s="75"/>
      <c r="X53" s="75"/>
      <c r="Y53" s="75"/>
      <c r="Z53" s="75"/>
      <c r="AA53" s="110"/>
      <c r="AJ53" s="21"/>
    </row>
    <row r="54" spans="2:55" ht="15.75" customHeight="1">
      <c r="B54" s="75"/>
      <c r="D54" s="56"/>
      <c r="E54" s="56"/>
      <c r="F54" s="56"/>
      <c r="G54" s="56"/>
      <c r="H54" s="56"/>
      <c r="I54" s="56"/>
      <c r="J54" s="56"/>
      <c r="K54" s="56"/>
      <c r="L54" s="56"/>
      <c r="N54" s="75"/>
      <c r="O54" s="75"/>
      <c r="AB54" s="75"/>
      <c r="AJ54" s="21"/>
      <c r="AX54" s="266"/>
      <c r="AY54" s="266"/>
      <c r="AZ54" s="266"/>
      <c r="BA54" s="266"/>
      <c r="BB54" s="266"/>
      <c r="BC54" s="266"/>
    </row>
    <row r="56" spans="2:55">
      <c r="P56" s="101"/>
      <c r="Q56" s="101"/>
    </row>
    <row r="57" spans="2:55" ht="14.25">
      <c r="N57" s="185"/>
      <c r="P57" s="102"/>
      <c r="Q57" s="65"/>
    </row>
    <row r="58" spans="2:55">
      <c r="P58" s="102"/>
      <c r="Q58" s="101"/>
    </row>
    <row r="59" spans="2:55">
      <c r="P59" s="102"/>
      <c r="Q59" s="101"/>
    </row>
    <row r="60" spans="2:55">
      <c r="P60" s="102"/>
      <c r="Q60" s="101"/>
    </row>
    <row r="61" spans="2:55">
      <c r="P61" s="102"/>
      <c r="Q61" s="101"/>
    </row>
    <row r="62" spans="2:55">
      <c r="P62" s="102"/>
      <c r="Q62" s="101"/>
    </row>
  </sheetData>
  <mergeCells count="64">
    <mergeCell ref="AC11:AI11"/>
    <mergeCell ref="AC17:AI17"/>
    <mergeCell ref="Z46:AB46"/>
    <mergeCell ref="Z20:AB20"/>
    <mergeCell ref="S40:U40"/>
    <mergeCell ref="S41:U41"/>
    <mergeCell ref="S39:U39"/>
    <mergeCell ref="S34:U34"/>
    <mergeCell ref="S42:U42"/>
    <mergeCell ref="S43:U43"/>
    <mergeCell ref="S44:U44"/>
    <mergeCell ref="S45:U45"/>
    <mergeCell ref="AD23:AH23"/>
    <mergeCell ref="AD24:AH24"/>
    <mergeCell ref="AD25:AH25"/>
    <mergeCell ref="AC20:AH20"/>
    <mergeCell ref="AX54:BC54"/>
    <mergeCell ref="AD47:AI47"/>
    <mergeCell ref="AC12:AI13"/>
    <mergeCell ref="A37:E38"/>
    <mergeCell ref="G35:K36"/>
    <mergeCell ref="S33:U33"/>
    <mergeCell ref="S35:U35"/>
    <mergeCell ref="S36:U36"/>
    <mergeCell ref="S37:U37"/>
    <mergeCell ref="Z31:AB31"/>
    <mergeCell ref="Z35:AB35"/>
    <mergeCell ref="Z41:AB41"/>
    <mergeCell ref="AD21:AH21"/>
    <mergeCell ref="AD22:AH22"/>
    <mergeCell ref="S22:W23"/>
    <mergeCell ref="N50:Q50"/>
    <mergeCell ref="AC5:AG5"/>
    <mergeCell ref="A2:J3"/>
    <mergeCell ref="K2:K3"/>
    <mergeCell ref="L2:S3"/>
    <mergeCell ref="G18:K19"/>
    <mergeCell ref="AC2:AG3"/>
    <mergeCell ref="E4:J4"/>
    <mergeCell ref="L4:S4"/>
    <mergeCell ref="V4:AA4"/>
    <mergeCell ref="AC4:AG4"/>
    <mergeCell ref="T2:U3"/>
    <mergeCell ref="V2:AA3"/>
    <mergeCell ref="AB2:AB3"/>
    <mergeCell ref="A7:E7"/>
    <mergeCell ref="G7:W7"/>
    <mergeCell ref="E5:J5"/>
    <mergeCell ref="A23:E24"/>
    <mergeCell ref="A9:E10"/>
    <mergeCell ref="G9:K10"/>
    <mergeCell ref="M9:Q10"/>
    <mergeCell ref="S9:W10"/>
    <mergeCell ref="L5:O5"/>
    <mergeCell ref="Q5:R5"/>
    <mergeCell ref="V5:AA5"/>
    <mergeCell ref="Z9:AB9"/>
    <mergeCell ref="Z19:AB19"/>
    <mergeCell ref="B51:K51"/>
    <mergeCell ref="B52:K52"/>
    <mergeCell ref="N52:Q52"/>
    <mergeCell ref="T48:W48"/>
    <mergeCell ref="T50:W50"/>
    <mergeCell ref="N48:Q48"/>
  </mergeCells>
  <phoneticPr fontId="1"/>
  <conditionalFormatting sqref="K17 W21 E22 W31 K34 E36 E45 K45 L5">
    <cfRule type="cellIs" dxfId="5" priority="5" stopIfTrue="1" operator="equal">
      <formula>0</formula>
    </cfRule>
  </conditionalFormatting>
  <conditionalFormatting sqref="Q12:Q45 W12:W21 E12:E22 K13:K17 K21:K30 W25:W31 E26:E34 K33:K34 E36 K38:K45 E40:E43 E45">
    <cfRule type="cellIs" dxfId="4" priority="4" operator="greaterThan">
      <formula>D12</formula>
    </cfRule>
  </conditionalFormatting>
  <conditionalFormatting sqref="Q45">
    <cfRule type="cellIs" dxfId="3" priority="3" stopIfTrue="1" operator="equal">
      <formula>0</formula>
    </cfRule>
  </conditionalFormatting>
  <conditionalFormatting sqref="W34:W37 W39:W45">
    <cfRule type="cellIs" dxfId="2" priority="2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5913-89E2-48AC-A47A-195662861308}">
  <sheetPr>
    <pageSetUpPr fitToPage="1"/>
  </sheetPr>
  <dimension ref="A1:JB53"/>
  <sheetViews>
    <sheetView showGridLines="0" zoomScale="80" zoomScaleNormal="80" zoomScaleSheetLayoutView="80" zoomScalePageLayoutView="19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.5" style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.5" style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.5" style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.5" style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.5" style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.5" style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.5" style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.5" style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.5" style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.5" style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.5" style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.5" style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.5" style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.5" style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.5" style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.5" style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.5" style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.5" style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.5" style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.5" style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.5" style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.5" style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.5" style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.5" style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.5" style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.5" style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.5" style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.5" style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.5" style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.5" style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.5" style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.5" style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.5" style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.5" style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.5" style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.5" style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.5" style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.5" style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.5" style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.5" style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.5" style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.5" style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.5" style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.5" style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.5" style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.5" style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.5" style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.5" style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.5" style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.5" style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.5" style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.5" style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.5" style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.5" style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.5" style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.5" style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.5" style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.5" style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.5" style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.5" style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.5" style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.5" style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.5" style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2"/>
    </row>
    <row r="2" spans="1:262" ht="12" customHeight="1">
      <c r="A2" s="224" t="s">
        <v>24</v>
      </c>
      <c r="B2" s="224"/>
      <c r="C2" s="224"/>
      <c r="D2" s="224"/>
      <c r="E2" s="224"/>
      <c r="F2" s="224"/>
      <c r="G2" s="224"/>
      <c r="H2" s="224"/>
      <c r="I2" s="224"/>
      <c r="J2" s="225"/>
      <c r="K2" s="226" t="s">
        <v>25</v>
      </c>
      <c r="L2" s="228"/>
      <c r="M2" s="228"/>
      <c r="N2" s="228"/>
      <c r="O2" s="228"/>
      <c r="P2" s="228"/>
      <c r="Q2" s="228"/>
      <c r="R2" s="228"/>
      <c r="S2" s="229"/>
      <c r="T2" s="247" t="s">
        <v>26</v>
      </c>
      <c r="U2" s="248"/>
      <c r="V2" s="251"/>
      <c r="W2" s="252"/>
      <c r="X2" s="252"/>
      <c r="Y2" s="252"/>
      <c r="Z2" s="252"/>
      <c r="AA2" s="253"/>
      <c r="AB2" s="257" t="s">
        <v>27</v>
      </c>
      <c r="AC2" s="232" t="s">
        <v>182</v>
      </c>
      <c r="AD2" s="233"/>
      <c r="AE2" s="233"/>
      <c r="AF2" s="233"/>
      <c r="AG2" s="234"/>
      <c r="AH2" s="3" t="s">
        <v>28</v>
      </c>
      <c r="AI2" s="3" t="s">
        <v>29</v>
      </c>
    </row>
    <row r="3" spans="1:262" ht="12" customHeight="1">
      <c r="A3" s="224"/>
      <c r="B3" s="224"/>
      <c r="C3" s="224"/>
      <c r="D3" s="224"/>
      <c r="E3" s="224"/>
      <c r="F3" s="224"/>
      <c r="G3" s="224"/>
      <c r="H3" s="224"/>
      <c r="I3" s="224"/>
      <c r="J3" s="225"/>
      <c r="K3" s="227"/>
      <c r="L3" s="230"/>
      <c r="M3" s="230"/>
      <c r="N3" s="230"/>
      <c r="O3" s="230"/>
      <c r="P3" s="230"/>
      <c r="Q3" s="230"/>
      <c r="R3" s="230"/>
      <c r="S3" s="231"/>
      <c r="T3" s="249"/>
      <c r="U3" s="250"/>
      <c r="V3" s="254"/>
      <c r="W3" s="255"/>
      <c r="X3" s="255"/>
      <c r="Y3" s="255"/>
      <c r="Z3" s="255"/>
      <c r="AA3" s="256"/>
      <c r="AB3" s="258"/>
      <c r="AC3" s="235"/>
      <c r="AD3" s="236"/>
      <c r="AE3" s="236"/>
      <c r="AF3" s="236"/>
      <c r="AG3" s="237"/>
      <c r="AH3" s="4"/>
      <c r="AI3" s="4"/>
    </row>
    <row r="4" spans="1:262" ht="24.95" customHeight="1">
      <c r="E4" s="238">
        <f>SUM(加賀地区!E5+能登地区!E5)</f>
        <v>67010</v>
      </c>
      <c r="F4" s="238"/>
      <c r="G4" s="238"/>
      <c r="H4" s="238"/>
      <c r="I4" s="238"/>
      <c r="J4" s="238"/>
      <c r="K4" s="5" t="s">
        <v>30</v>
      </c>
      <c r="L4" s="239" t="s">
        <v>158</v>
      </c>
      <c r="M4" s="239"/>
      <c r="N4" s="239"/>
      <c r="O4" s="239"/>
      <c r="P4" s="239"/>
      <c r="Q4" s="239"/>
      <c r="R4" s="239"/>
      <c r="S4" s="240"/>
      <c r="T4" s="6" t="s">
        <v>31</v>
      </c>
      <c r="U4" s="112"/>
      <c r="V4" s="241"/>
      <c r="W4" s="242"/>
      <c r="X4" s="242"/>
      <c r="Y4" s="242"/>
      <c r="Z4" s="242"/>
      <c r="AA4" s="243"/>
      <c r="AB4" s="7" t="s">
        <v>32</v>
      </c>
      <c r="AC4" s="244"/>
      <c r="AD4" s="245"/>
      <c r="AE4" s="245"/>
      <c r="AF4" s="245"/>
      <c r="AG4" s="246"/>
      <c r="AH4" s="8"/>
      <c r="AI4" s="8"/>
    </row>
    <row r="5" spans="1:262" ht="24.95" customHeight="1">
      <c r="B5" s="9" t="s">
        <v>301</v>
      </c>
      <c r="C5" s="9"/>
      <c r="E5" s="301">
        <f>SUM(A7,M7)</f>
        <v>13180</v>
      </c>
      <c r="F5" s="301"/>
      <c r="G5" s="301"/>
      <c r="H5" s="301"/>
      <c r="I5" s="301"/>
      <c r="J5" s="301"/>
      <c r="K5" s="10" t="s">
        <v>33</v>
      </c>
      <c r="L5" s="204">
        <f>SUM(加賀地区!W37+加賀地区!W45+能登地区!W42+能登地区!W49)</f>
        <v>0</v>
      </c>
      <c r="M5" s="205"/>
      <c r="N5" s="205"/>
      <c r="O5" s="206"/>
      <c r="P5" s="11" t="s">
        <v>34</v>
      </c>
      <c r="Q5" s="207"/>
      <c r="R5" s="208"/>
      <c r="S5" s="12"/>
      <c r="T5" s="13" t="s">
        <v>35</v>
      </c>
      <c r="U5" s="113"/>
      <c r="V5" s="209"/>
      <c r="W5" s="210"/>
      <c r="X5" s="210"/>
      <c r="Y5" s="210"/>
      <c r="Z5" s="210"/>
      <c r="AA5" s="211"/>
      <c r="AB5" s="13" t="s">
        <v>36</v>
      </c>
      <c r="AC5" s="302" t="s">
        <v>37</v>
      </c>
      <c r="AD5" s="303"/>
      <c r="AE5" s="303"/>
      <c r="AF5" s="303"/>
      <c r="AG5" s="304"/>
      <c r="AH5" s="14"/>
      <c r="AI5" s="14"/>
    </row>
    <row r="6" spans="1:262" ht="11.25" customHeight="1"/>
    <row r="7" spans="1:262" ht="22.5" customHeight="1">
      <c r="A7" s="305">
        <f>SUM(D21,D43,J43,J26)</f>
        <v>8540</v>
      </c>
      <c r="B7" s="306"/>
      <c r="C7" s="306"/>
      <c r="D7" s="306"/>
      <c r="E7" s="306"/>
      <c r="F7" s="306"/>
      <c r="G7" s="306"/>
      <c r="H7" s="306"/>
      <c r="I7" s="306"/>
      <c r="J7" s="306"/>
      <c r="K7" s="307"/>
      <c r="M7" s="308">
        <f>SUM(P26,P49,V30)</f>
        <v>4640</v>
      </c>
      <c r="N7" s="309"/>
      <c r="O7" s="309"/>
      <c r="P7" s="309"/>
      <c r="Q7" s="309"/>
      <c r="R7" s="309"/>
      <c r="S7" s="309"/>
      <c r="T7" s="309"/>
      <c r="U7" s="309"/>
      <c r="V7" s="309"/>
      <c r="W7" s="310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</row>
    <row r="8" spans="1:262" ht="6" customHeight="1">
      <c r="B8" s="7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15" t="s">
        <v>81</v>
      </c>
      <c r="B9" s="216"/>
      <c r="C9" s="216"/>
      <c r="D9" s="216"/>
      <c r="E9" s="217"/>
      <c r="F9" s="1"/>
      <c r="G9" s="215" t="s">
        <v>82</v>
      </c>
      <c r="H9" s="216"/>
      <c r="I9" s="216"/>
      <c r="J9" s="216"/>
      <c r="K9" s="217"/>
      <c r="L9" s="1"/>
      <c r="M9" s="215" t="s">
        <v>83</v>
      </c>
      <c r="N9" s="216"/>
      <c r="O9" s="216"/>
      <c r="P9" s="216"/>
      <c r="Q9" s="217"/>
      <c r="R9" s="1"/>
      <c r="S9" s="215" t="s">
        <v>85</v>
      </c>
      <c r="T9" s="216"/>
      <c r="U9" s="216"/>
      <c r="V9" s="216"/>
      <c r="W9" s="217"/>
      <c r="X9" s="1"/>
      <c r="Z9" s="212" t="s">
        <v>227</v>
      </c>
      <c r="AA9" s="213"/>
      <c r="AB9" s="214"/>
      <c r="AC9" s="20"/>
      <c r="AD9" s="20"/>
      <c r="AE9" s="20"/>
      <c r="AF9" s="20"/>
      <c r="AG9" s="20"/>
      <c r="AH9" s="20"/>
      <c r="AI9" s="20"/>
      <c r="AJ9" s="1"/>
      <c r="AT9" s="19"/>
    </row>
    <row r="10" spans="1:262" s="18" customFormat="1" ht="15" customHeight="1">
      <c r="A10" s="218"/>
      <c r="B10" s="219"/>
      <c r="C10" s="219"/>
      <c r="D10" s="219"/>
      <c r="E10" s="220"/>
      <c r="F10" s="1"/>
      <c r="G10" s="218"/>
      <c r="H10" s="219"/>
      <c r="I10" s="219"/>
      <c r="J10" s="219"/>
      <c r="K10" s="220"/>
      <c r="L10" s="1"/>
      <c r="M10" s="218"/>
      <c r="N10" s="219"/>
      <c r="O10" s="219"/>
      <c r="P10" s="219"/>
      <c r="Q10" s="220"/>
      <c r="R10" s="1"/>
      <c r="S10" s="218"/>
      <c r="T10" s="219"/>
      <c r="U10" s="219"/>
      <c r="V10" s="219"/>
      <c r="W10" s="220"/>
      <c r="X10" s="1"/>
      <c r="Z10" s="140" t="s">
        <v>79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1"/>
      <c r="AT10" s="19"/>
    </row>
    <row r="11" spans="1:262" s="18" customFormat="1" ht="15" customHeight="1">
      <c r="A11" s="57"/>
      <c r="B11" s="23" t="s">
        <v>42</v>
      </c>
      <c r="C11" s="84"/>
      <c r="D11" s="24" t="s">
        <v>43</v>
      </c>
      <c r="E11" s="29" t="s">
        <v>44</v>
      </c>
      <c r="F11" s="1"/>
      <c r="G11" s="31"/>
      <c r="H11" s="28" t="s">
        <v>42</v>
      </c>
      <c r="I11" s="28"/>
      <c r="J11" s="79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1"/>
      <c r="S11" s="31"/>
      <c r="T11" s="28" t="s">
        <v>42</v>
      </c>
      <c r="U11" s="28"/>
      <c r="V11" s="24" t="s">
        <v>43</v>
      </c>
      <c r="W11" s="29" t="s">
        <v>44</v>
      </c>
      <c r="X11" s="1"/>
      <c r="Z11" s="140" t="s">
        <v>67</v>
      </c>
      <c r="AC11" s="268" t="s">
        <v>226</v>
      </c>
      <c r="AD11" s="268"/>
      <c r="AE11" s="268"/>
      <c r="AF11" s="268"/>
      <c r="AG11" s="268"/>
      <c r="AH11" s="268"/>
      <c r="AI11" s="268"/>
      <c r="AJ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86</v>
      </c>
      <c r="C12" s="35"/>
      <c r="D12" s="41">
        <v>930</v>
      </c>
      <c r="E12" s="34"/>
      <c r="F12" s="1"/>
      <c r="G12" s="80"/>
      <c r="H12" s="40" t="s">
        <v>87</v>
      </c>
      <c r="I12" s="59" t="s">
        <v>174</v>
      </c>
      <c r="J12" s="41">
        <v>1340</v>
      </c>
      <c r="K12" s="34"/>
      <c r="L12" s="1"/>
      <c r="M12" s="37"/>
      <c r="N12" s="52" t="s">
        <v>88</v>
      </c>
      <c r="O12" s="59" t="s">
        <v>174</v>
      </c>
      <c r="P12" s="53">
        <v>480</v>
      </c>
      <c r="Q12" s="34"/>
      <c r="R12" s="36"/>
      <c r="S12" s="37"/>
      <c r="T12" s="40" t="s">
        <v>90</v>
      </c>
      <c r="U12" s="40"/>
      <c r="V12" s="41">
        <v>0</v>
      </c>
      <c r="W12" s="34"/>
      <c r="X12" s="1"/>
      <c r="Z12" s="140" t="s">
        <v>190</v>
      </c>
      <c r="AA12" s="133"/>
      <c r="AB12" s="133"/>
      <c r="AC12" s="268" t="s">
        <v>240</v>
      </c>
      <c r="AD12" s="268"/>
      <c r="AE12" s="268"/>
      <c r="AF12" s="268"/>
      <c r="AG12" s="268"/>
      <c r="AH12" s="268"/>
      <c r="AI12" s="268"/>
      <c r="AJ12" s="1"/>
      <c r="AT12" s="1"/>
    </row>
    <row r="13" spans="1:262" s="32" customFormat="1" ht="15" customHeight="1">
      <c r="A13" s="37"/>
      <c r="B13" s="40" t="s">
        <v>92</v>
      </c>
      <c r="C13" s="44"/>
      <c r="D13" s="41">
        <v>170</v>
      </c>
      <c r="E13" s="43"/>
      <c r="F13" s="1"/>
      <c r="G13" s="81"/>
      <c r="H13" s="40" t="s">
        <v>93</v>
      </c>
      <c r="I13" s="59" t="s">
        <v>174</v>
      </c>
      <c r="J13" s="41">
        <v>1040</v>
      </c>
      <c r="K13" s="43"/>
      <c r="L13" s="1"/>
      <c r="M13" s="37"/>
      <c r="N13" s="40" t="s">
        <v>97</v>
      </c>
      <c r="O13" s="40"/>
      <c r="P13" s="41">
        <v>30</v>
      </c>
      <c r="Q13" s="43"/>
      <c r="R13" s="36"/>
      <c r="S13" s="37"/>
      <c r="T13" s="40" t="s">
        <v>95</v>
      </c>
      <c r="U13" s="40"/>
      <c r="V13" s="41">
        <v>60</v>
      </c>
      <c r="W13" s="43"/>
      <c r="X13" s="1"/>
      <c r="Z13" s="140" t="s">
        <v>223</v>
      </c>
      <c r="AA13" s="133"/>
      <c r="AB13" s="133"/>
      <c r="AC13" s="268"/>
      <c r="AD13" s="268"/>
      <c r="AE13" s="268"/>
      <c r="AF13" s="268"/>
      <c r="AG13" s="268"/>
      <c r="AH13" s="268"/>
      <c r="AI13" s="268"/>
      <c r="AJ13" s="1"/>
      <c r="AT13" s="1"/>
    </row>
    <row r="14" spans="1:262" s="32" customFormat="1" ht="15" customHeight="1">
      <c r="A14" s="37"/>
      <c r="B14" s="40" t="s">
        <v>96</v>
      </c>
      <c r="C14" s="44"/>
      <c r="D14" s="41">
        <v>140</v>
      </c>
      <c r="E14" s="43"/>
      <c r="F14" s="1"/>
      <c r="G14" s="81"/>
      <c r="H14" s="40" t="s">
        <v>166</v>
      </c>
      <c r="I14" s="40"/>
      <c r="J14" s="41">
        <v>240</v>
      </c>
      <c r="K14" s="43"/>
      <c r="L14" s="1"/>
      <c r="M14" s="37"/>
      <c r="N14" s="40" t="s">
        <v>102</v>
      </c>
      <c r="O14" s="40"/>
      <c r="P14" s="41">
        <v>40</v>
      </c>
      <c r="Q14" s="43"/>
      <c r="R14" s="36"/>
      <c r="S14" s="37"/>
      <c r="T14" s="40" t="s">
        <v>99</v>
      </c>
      <c r="U14" s="40"/>
      <c r="V14" s="41">
        <v>120</v>
      </c>
      <c r="W14" s="43"/>
      <c r="X14" s="1"/>
      <c r="Z14" s="140" t="s">
        <v>168</v>
      </c>
      <c r="AA14" s="133"/>
      <c r="AB14" s="133"/>
      <c r="AJ14" s="1"/>
      <c r="AT14" s="1"/>
    </row>
    <row r="15" spans="1:262" s="32" customFormat="1" ht="15" customHeight="1">
      <c r="A15" s="37"/>
      <c r="B15" s="40" t="s">
        <v>101</v>
      </c>
      <c r="C15" s="44"/>
      <c r="D15" s="41">
        <v>90</v>
      </c>
      <c r="E15" s="43"/>
      <c r="F15" s="1"/>
      <c r="G15" s="81"/>
      <c r="H15" s="40" t="s">
        <v>162</v>
      </c>
      <c r="I15" s="40"/>
      <c r="J15" s="41">
        <v>390</v>
      </c>
      <c r="K15" s="43"/>
      <c r="L15" s="1"/>
      <c r="M15" s="37"/>
      <c r="N15" s="40" t="s">
        <v>106</v>
      </c>
      <c r="O15" s="40"/>
      <c r="P15" s="172" t="s">
        <v>291</v>
      </c>
      <c r="Q15" s="43"/>
      <c r="R15" s="36"/>
      <c r="S15" s="37"/>
      <c r="T15" s="40" t="s">
        <v>104</v>
      </c>
      <c r="U15" s="40"/>
      <c r="V15" s="41">
        <v>120</v>
      </c>
      <c r="W15" s="43"/>
      <c r="X15" s="1"/>
      <c r="Z15" s="140" t="s">
        <v>167</v>
      </c>
      <c r="AA15" s="133"/>
      <c r="AB15" s="133"/>
      <c r="AJ15" s="1"/>
      <c r="AT15" s="1"/>
    </row>
    <row r="16" spans="1:262" s="32" customFormat="1" ht="15" customHeight="1">
      <c r="A16" s="37"/>
      <c r="B16" s="40" t="s">
        <v>105</v>
      </c>
      <c r="C16" s="44"/>
      <c r="D16" s="41">
        <v>100</v>
      </c>
      <c r="E16" s="43"/>
      <c r="F16" s="1"/>
      <c r="G16" s="81"/>
      <c r="H16" s="40" t="s">
        <v>163</v>
      </c>
      <c r="I16" s="40"/>
      <c r="J16" s="41">
        <v>90</v>
      </c>
      <c r="K16" s="43"/>
      <c r="L16" s="1"/>
      <c r="M16" s="37"/>
      <c r="N16" s="40" t="s">
        <v>111</v>
      </c>
      <c r="O16" s="40"/>
      <c r="P16" s="41">
        <v>150</v>
      </c>
      <c r="Q16" s="43"/>
      <c r="R16" s="36"/>
      <c r="S16" s="37"/>
      <c r="T16" s="40" t="s">
        <v>108</v>
      </c>
      <c r="U16" s="40"/>
      <c r="V16" s="41">
        <v>50</v>
      </c>
      <c r="W16" s="43"/>
      <c r="X16" s="1"/>
      <c r="Z16" s="140" t="s">
        <v>80</v>
      </c>
      <c r="AA16" s="133"/>
      <c r="AB16" s="133"/>
      <c r="AD16" s="1"/>
      <c r="AJ16" s="1"/>
      <c r="AT16" s="1"/>
    </row>
    <row r="17" spans="1:56" s="32" customFormat="1" ht="15" customHeight="1">
      <c r="A17" s="37"/>
      <c r="B17" s="40" t="s">
        <v>110</v>
      </c>
      <c r="C17" s="44"/>
      <c r="D17" s="41">
        <v>50</v>
      </c>
      <c r="E17" s="43"/>
      <c r="F17" s="1"/>
      <c r="G17" s="81"/>
      <c r="H17" s="40" t="s">
        <v>164</v>
      </c>
      <c r="I17" s="40"/>
      <c r="J17" s="41">
        <v>80</v>
      </c>
      <c r="K17" s="43"/>
      <c r="L17" s="1"/>
      <c r="M17" s="37"/>
      <c r="N17" s="40" t="s">
        <v>116</v>
      </c>
      <c r="O17" s="40"/>
      <c r="P17" s="41">
        <v>30</v>
      </c>
      <c r="Q17" s="43"/>
      <c r="R17" s="36"/>
      <c r="S17" s="37"/>
      <c r="T17" s="40" t="s">
        <v>113</v>
      </c>
      <c r="U17" s="40"/>
      <c r="V17" s="41">
        <v>50</v>
      </c>
      <c r="W17" s="43"/>
      <c r="X17" s="1"/>
      <c r="Z17" s="140" t="s">
        <v>191</v>
      </c>
      <c r="AA17" s="133"/>
      <c r="AB17" s="133"/>
      <c r="AC17" s="284" t="s">
        <v>226</v>
      </c>
      <c r="AD17" s="284"/>
      <c r="AE17" s="284"/>
      <c r="AF17" s="284"/>
      <c r="AG17" s="284"/>
      <c r="AH17" s="284"/>
      <c r="AI17" s="284"/>
      <c r="AJ17" s="1"/>
      <c r="AO17" s="1"/>
      <c r="AT17" s="1"/>
    </row>
    <row r="18" spans="1:56" s="32" customFormat="1" ht="15" customHeight="1">
      <c r="A18" s="37"/>
      <c r="B18" s="40"/>
      <c r="C18" s="44"/>
      <c r="D18" s="41"/>
      <c r="E18" s="43"/>
      <c r="F18" s="1"/>
      <c r="G18" s="81"/>
      <c r="H18" s="40" t="s">
        <v>165</v>
      </c>
      <c r="I18" s="40"/>
      <c r="J18" s="41">
        <v>180</v>
      </c>
      <c r="K18" s="43"/>
      <c r="L18" s="1"/>
      <c r="M18" s="37"/>
      <c r="N18" s="40" t="s">
        <v>119</v>
      </c>
      <c r="O18" s="40"/>
      <c r="P18" s="41">
        <v>50</v>
      </c>
      <c r="Q18" s="43"/>
      <c r="R18" s="36"/>
      <c r="S18" s="37"/>
      <c r="T18" s="40" t="s">
        <v>117</v>
      </c>
      <c r="U18" s="40"/>
      <c r="V18" s="41">
        <v>10</v>
      </c>
      <c r="W18" s="43"/>
      <c r="X18" s="1"/>
      <c r="AA18" s="142"/>
      <c r="AB18" s="142"/>
      <c r="AD18" s="1"/>
      <c r="AJ18" s="1"/>
      <c r="AO18" s="1"/>
      <c r="AT18" s="1"/>
    </row>
    <row r="19" spans="1:56" s="32" customFormat="1" ht="15" customHeight="1">
      <c r="A19" s="37"/>
      <c r="B19" s="40"/>
      <c r="C19" s="44"/>
      <c r="D19" s="41"/>
      <c r="E19" s="43"/>
      <c r="F19" s="1"/>
      <c r="G19" s="81"/>
      <c r="H19" s="40"/>
      <c r="I19" s="40"/>
      <c r="J19" s="41"/>
      <c r="K19" s="43"/>
      <c r="L19" s="1"/>
      <c r="M19" s="37"/>
      <c r="N19" s="40" t="s">
        <v>122</v>
      </c>
      <c r="O19" s="40"/>
      <c r="P19" s="41">
        <v>10</v>
      </c>
      <c r="Q19" s="43"/>
      <c r="R19" s="36"/>
      <c r="S19" s="37"/>
      <c r="T19" s="40" t="s">
        <v>121</v>
      </c>
      <c r="U19" s="40"/>
      <c r="V19" s="41">
        <v>70</v>
      </c>
      <c r="W19" s="43"/>
      <c r="X19" s="1"/>
      <c r="Z19" s="212" t="s">
        <v>228</v>
      </c>
      <c r="AA19" s="213"/>
      <c r="AB19" s="214"/>
      <c r="AJ19" s="1"/>
      <c r="AO19" s="1"/>
      <c r="AT19" s="1"/>
    </row>
    <row r="20" spans="1:56" s="32" customFormat="1" ht="15" customHeight="1">
      <c r="A20" s="37"/>
      <c r="B20" s="40"/>
      <c r="C20" s="44"/>
      <c r="D20" s="41"/>
      <c r="E20" s="43"/>
      <c r="F20" s="1"/>
      <c r="G20" s="81"/>
      <c r="H20" s="40"/>
      <c r="I20" s="40"/>
      <c r="J20" s="41"/>
      <c r="K20" s="43"/>
      <c r="L20" s="1"/>
      <c r="M20" s="37"/>
      <c r="N20" s="40" t="s">
        <v>127</v>
      </c>
      <c r="O20" s="40"/>
      <c r="P20" s="41">
        <v>100</v>
      </c>
      <c r="Q20" s="43"/>
      <c r="R20" s="36"/>
      <c r="S20" s="37"/>
      <c r="T20" s="40" t="s">
        <v>124</v>
      </c>
      <c r="U20" s="40"/>
      <c r="V20" s="41">
        <v>90</v>
      </c>
      <c r="W20" s="43"/>
      <c r="X20" s="1"/>
      <c r="Z20" s="285" t="s">
        <v>189</v>
      </c>
      <c r="AA20" s="286"/>
      <c r="AB20" s="286"/>
      <c r="AC20" s="294" t="s">
        <v>229</v>
      </c>
      <c r="AD20" s="294"/>
      <c r="AE20" s="294"/>
      <c r="AF20" s="294"/>
      <c r="AG20" s="294"/>
      <c r="AH20" s="294"/>
      <c r="AJ20" s="1"/>
      <c r="AO20" s="1"/>
      <c r="AP20" s="1"/>
      <c r="AQ20" s="1"/>
      <c r="AR20" s="1"/>
      <c r="AS20" s="1"/>
      <c r="AT20" s="1"/>
      <c r="AZ20" s="1"/>
      <c r="BA20" s="1"/>
      <c r="BB20" s="1"/>
      <c r="BC20" s="1"/>
      <c r="BD20" s="1"/>
    </row>
    <row r="21" spans="1:56" s="32" customFormat="1" ht="15" customHeight="1">
      <c r="A21" s="48"/>
      <c r="B21" s="49" t="s">
        <v>115</v>
      </c>
      <c r="C21" s="63"/>
      <c r="D21" s="50">
        <f>SUM(D12:D20)</f>
        <v>1480</v>
      </c>
      <c r="E21" s="51">
        <f>SUM(E12:E20)</f>
        <v>0</v>
      </c>
      <c r="F21" s="1"/>
      <c r="G21" s="81"/>
      <c r="H21" s="40"/>
      <c r="I21" s="40"/>
      <c r="J21" s="41"/>
      <c r="K21" s="43"/>
      <c r="L21" s="1"/>
      <c r="M21" s="37"/>
      <c r="N21" s="40" t="s">
        <v>131</v>
      </c>
      <c r="O21" s="40"/>
      <c r="P21" s="41">
        <v>100</v>
      </c>
      <c r="Q21" s="43"/>
      <c r="R21" s="36"/>
      <c r="S21" s="37"/>
      <c r="T21" s="40" t="s">
        <v>129</v>
      </c>
      <c r="U21" s="40"/>
      <c r="V21" s="41">
        <v>70</v>
      </c>
      <c r="W21" s="43"/>
      <c r="X21" s="1"/>
      <c r="Z21" s="143" t="s">
        <v>242</v>
      </c>
      <c r="AA21" s="144"/>
      <c r="AB21" s="144"/>
      <c r="AC21" s="145" t="s">
        <v>246</v>
      </c>
      <c r="AD21" s="281" t="s">
        <v>249</v>
      </c>
      <c r="AE21" s="281"/>
      <c r="AF21" s="281"/>
      <c r="AG21" s="281"/>
      <c r="AH21" s="282"/>
      <c r="AJ21" s="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215" t="s">
        <v>118</v>
      </c>
      <c r="B22" s="216"/>
      <c r="C22" s="216"/>
      <c r="D22" s="216"/>
      <c r="E22" s="217"/>
      <c r="F22" s="1"/>
      <c r="G22" s="81"/>
      <c r="H22" s="40"/>
      <c r="I22" s="40"/>
      <c r="J22" s="41"/>
      <c r="K22" s="43"/>
      <c r="L22" s="1"/>
      <c r="M22" s="37"/>
      <c r="N22" s="40" t="s">
        <v>134</v>
      </c>
      <c r="O22" s="40"/>
      <c r="P22" s="41">
        <v>10</v>
      </c>
      <c r="Q22" s="43"/>
      <c r="R22" s="36"/>
      <c r="S22" s="37"/>
      <c r="T22" s="40" t="s">
        <v>91</v>
      </c>
      <c r="U22" s="40"/>
      <c r="V22" s="41">
        <v>20</v>
      </c>
      <c r="W22" s="43"/>
      <c r="X22" s="1"/>
      <c r="Y22" s="1"/>
      <c r="Z22" s="143" t="s">
        <v>192</v>
      </c>
      <c r="AA22" s="144"/>
      <c r="AB22" s="144"/>
      <c r="AC22" s="145" t="s">
        <v>247</v>
      </c>
      <c r="AD22" s="281" t="s">
        <v>248</v>
      </c>
      <c r="AE22" s="281"/>
      <c r="AF22" s="281"/>
      <c r="AG22" s="281"/>
      <c r="AH22" s="282"/>
      <c r="AJ22" s="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18"/>
      <c r="B23" s="219"/>
      <c r="C23" s="219"/>
      <c r="D23" s="219"/>
      <c r="E23" s="220"/>
      <c r="F23" s="1"/>
      <c r="G23" s="81"/>
      <c r="H23" s="40"/>
      <c r="I23" s="40"/>
      <c r="J23" s="41"/>
      <c r="K23" s="43"/>
      <c r="L23" s="1"/>
      <c r="M23" s="37"/>
      <c r="N23" s="40" t="s">
        <v>137</v>
      </c>
      <c r="O23" s="40"/>
      <c r="P23" s="41">
        <v>40</v>
      </c>
      <c r="Q23" s="43"/>
      <c r="R23" s="36"/>
      <c r="S23" s="37"/>
      <c r="T23" s="40" t="s">
        <v>100</v>
      </c>
      <c r="U23" s="40"/>
      <c r="V23" s="41">
        <v>40</v>
      </c>
      <c r="W23" s="43"/>
      <c r="X23" s="1"/>
      <c r="Y23" s="1"/>
      <c r="Z23" s="143" t="s">
        <v>193</v>
      </c>
      <c r="AA23" s="144"/>
      <c r="AB23" s="144"/>
      <c r="AC23" s="145" t="s">
        <v>250</v>
      </c>
      <c r="AD23" s="281" t="s">
        <v>251</v>
      </c>
      <c r="AE23" s="281"/>
      <c r="AF23" s="281"/>
      <c r="AG23" s="281"/>
      <c r="AH23" s="282"/>
      <c r="AI23" s="62"/>
      <c r="AJ23" s="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55"/>
      <c r="B24" s="28" t="s">
        <v>42</v>
      </c>
      <c r="C24" s="84"/>
      <c r="D24" s="24" t="s">
        <v>43</v>
      </c>
      <c r="E24" s="85" t="s">
        <v>44</v>
      </c>
      <c r="F24" s="1"/>
      <c r="G24" s="81"/>
      <c r="H24" s="40"/>
      <c r="I24" s="40"/>
      <c r="J24" s="41"/>
      <c r="K24" s="43"/>
      <c r="L24" s="1"/>
      <c r="M24" s="37"/>
      <c r="N24" s="40" t="s">
        <v>259</v>
      </c>
      <c r="O24" s="40"/>
      <c r="P24" s="41">
        <v>20</v>
      </c>
      <c r="Q24" s="43"/>
      <c r="R24" s="36"/>
      <c r="S24" s="37"/>
      <c r="T24" s="40" t="s">
        <v>258</v>
      </c>
      <c r="U24" s="40"/>
      <c r="V24" s="41">
        <v>110</v>
      </c>
      <c r="W24" s="43"/>
      <c r="X24" s="1"/>
      <c r="Y24" s="1"/>
      <c r="Z24" s="143" t="s">
        <v>194</v>
      </c>
      <c r="AA24" s="144"/>
      <c r="AB24" s="144"/>
      <c r="AC24" s="145" t="s">
        <v>252</v>
      </c>
      <c r="AD24" s="281" t="s">
        <v>253</v>
      </c>
      <c r="AE24" s="281"/>
      <c r="AF24" s="281"/>
      <c r="AG24" s="281"/>
      <c r="AH24" s="282"/>
      <c r="AJ24" s="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7"/>
      <c r="B25" s="52" t="s">
        <v>130</v>
      </c>
      <c r="C25" s="59" t="s">
        <v>174</v>
      </c>
      <c r="D25" s="53">
        <v>420</v>
      </c>
      <c r="E25" s="34"/>
      <c r="F25" s="1"/>
      <c r="G25" s="81"/>
      <c r="H25" s="40"/>
      <c r="I25" s="40"/>
      <c r="J25" s="41"/>
      <c r="K25" s="43"/>
      <c r="L25" s="1"/>
      <c r="M25" s="136"/>
      <c r="N25" s="178" t="s">
        <v>268</v>
      </c>
      <c r="O25" s="40"/>
      <c r="P25" s="41">
        <v>30</v>
      </c>
      <c r="Q25" s="43"/>
      <c r="R25" s="36"/>
      <c r="S25" s="37"/>
      <c r="T25" s="40" t="s">
        <v>109</v>
      </c>
      <c r="U25" s="40"/>
      <c r="V25" s="41">
        <v>20</v>
      </c>
      <c r="W25" s="43"/>
      <c r="X25" s="1"/>
      <c r="Y25" s="1"/>
      <c r="Z25" s="143" t="s">
        <v>195</v>
      </c>
      <c r="AA25" s="144"/>
      <c r="AB25" s="144"/>
      <c r="AC25" s="145" t="s">
        <v>254</v>
      </c>
      <c r="AD25" s="281" t="s">
        <v>255</v>
      </c>
      <c r="AE25" s="281"/>
      <c r="AF25" s="281"/>
      <c r="AG25" s="281"/>
      <c r="AH25" s="282"/>
      <c r="AJ25" s="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40" t="s">
        <v>133</v>
      </c>
      <c r="C26" s="40"/>
      <c r="D26" s="41">
        <v>210</v>
      </c>
      <c r="E26" s="43"/>
      <c r="F26" s="1"/>
      <c r="G26" s="82"/>
      <c r="H26" s="83" t="s">
        <v>66</v>
      </c>
      <c r="I26" s="83"/>
      <c r="J26" s="50">
        <f>SUM(J12:J25)</f>
        <v>3360</v>
      </c>
      <c r="K26" s="51">
        <f>SUM(K12:K25)</f>
        <v>0</v>
      </c>
      <c r="L26" s="1"/>
      <c r="M26" s="48"/>
      <c r="N26" s="49" t="s">
        <v>115</v>
      </c>
      <c r="O26" s="63"/>
      <c r="P26" s="86">
        <f>SUM(P12:P25)</f>
        <v>1090</v>
      </c>
      <c r="Q26" s="114">
        <f>SUM(Q12:Q25)</f>
        <v>0</v>
      </c>
      <c r="R26" s="36"/>
      <c r="S26" s="37"/>
      <c r="T26" s="40" t="s">
        <v>114</v>
      </c>
      <c r="U26" s="40"/>
      <c r="V26" s="41">
        <v>30</v>
      </c>
      <c r="W26" s="43"/>
      <c r="X26" s="1"/>
      <c r="Y26" s="1"/>
      <c r="Z26" s="174" t="s">
        <v>230</v>
      </c>
      <c r="AA26" s="175"/>
      <c r="AB26" s="175"/>
      <c r="AC26" s="175"/>
      <c r="AD26" s="175"/>
      <c r="AE26" s="175"/>
      <c r="AF26" s="175"/>
      <c r="AG26" s="129"/>
      <c r="AH26" s="130"/>
      <c r="AJ26" s="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136</v>
      </c>
      <c r="C27" s="40"/>
      <c r="D27" s="41">
        <v>390</v>
      </c>
      <c r="E27" s="43"/>
      <c r="F27" s="1"/>
      <c r="G27" s="215" t="s">
        <v>126</v>
      </c>
      <c r="H27" s="216"/>
      <c r="I27" s="216"/>
      <c r="J27" s="216"/>
      <c r="K27" s="217"/>
      <c r="L27" s="1"/>
      <c r="M27" s="215" t="s">
        <v>84</v>
      </c>
      <c r="N27" s="216"/>
      <c r="O27" s="216"/>
      <c r="P27" s="216"/>
      <c r="Q27" s="217"/>
      <c r="R27" s="88"/>
      <c r="S27" s="37"/>
      <c r="T27" s="40" t="s">
        <v>286</v>
      </c>
      <c r="U27" s="40"/>
      <c r="V27" s="41">
        <v>80</v>
      </c>
      <c r="W27" s="43"/>
      <c r="X27" s="1"/>
      <c r="Y27" s="1"/>
      <c r="Z27" s="131" t="s">
        <v>196</v>
      </c>
      <c r="AJ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139</v>
      </c>
      <c r="C28" s="40"/>
      <c r="D28" s="41">
        <v>420</v>
      </c>
      <c r="E28" s="43"/>
      <c r="F28" s="1"/>
      <c r="G28" s="218"/>
      <c r="H28" s="219"/>
      <c r="I28" s="219"/>
      <c r="J28" s="219"/>
      <c r="K28" s="220"/>
      <c r="L28" s="1"/>
      <c r="M28" s="218"/>
      <c r="N28" s="219"/>
      <c r="O28" s="219"/>
      <c r="P28" s="219"/>
      <c r="Q28" s="220"/>
      <c r="R28" s="1"/>
      <c r="S28" s="37"/>
      <c r="T28" s="40" t="s">
        <v>125</v>
      </c>
      <c r="U28" s="40"/>
      <c r="V28" s="172" t="s">
        <v>288</v>
      </c>
      <c r="W28" s="43"/>
      <c r="X28" s="1"/>
      <c r="Y28" s="1"/>
      <c r="Z28" s="131" t="s">
        <v>197</v>
      </c>
      <c r="AA28" s="133"/>
      <c r="AB28" s="133"/>
      <c r="AJ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141</v>
      </c>
      <c r="C29" s="40"/>
      <c r="D29" s="41">
        <v>100</v>
      </c>
      <c r="E29" s="43"/>
      <c r="F29" s="1"/>
      <c r="G29" s="87"/>
      <c r="H29" s="28" t="s">
        <v>42</v>
      </c>
      <c r="I29" s="28"/>
      <c r="J29" s="24" t="s">
        <v>43</v>
      </c>
      <c r="K29" s="29" t="s">
        <v>44</v>
      </c>
      <c r="L29" s="1"/>
      <c r="M29" s="31"/>
      <c r="N29" s="28" t="s">
        <v>42</v>
      </c>
      <c r="O29" s="28"/>
      <c r="P29" s="24" t="s">
        <v>43</v>
      </c>
      <c r="Q29" s="29" t="s">
        <v>44</v>
      </c>
      <c r="R29" s="1"/>
      <c r="S29" s="37"/>
      <c r="T29" s="40" t="s">
        <v>264</v>
      </c>
      <c r="U29" s="40"/>
      <c r="V29" s="41">
        <v>50</v>
      </c>
      <c r="W29" s="43"/>
      <c r="X29" s="1"/>
      <c r="Y29" s="1"/>
      <c r="Z29" s="131" t="s">
        <v>237</v>
      </c>
      <c r="AA29" s="133"/>
      <c r="AB29" s="133"/>
      <c r="AC29" s="116"/>
      <c r="AD29" s="116"/>
      <c r="AE29" s="116"/>
      <c r="AF29" s="116"/>
      <c r="AG29" s="116"/>
      <c r="AH29" s="116"/>
      <c r="AI29" s="116"/>
      <c r="AJ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143</v>
      </c>
      <c r="C30" s="40"/>
      <c r="D30" s="41">
        <v>120</v>
      </c>
      <c r="E30" s="43"/>
      <c r="F30" s="1"/>
      <c r="G30" s="37"/>
      <c r="H30" s="52" t="s">
        <v>17</v>
      </c>
      <c r="I30" s="35"/>
      <c r="J30" s="53">
        <v>270</v>
      </c>
      <c r="K30" s="34"/>
      <c r="L30" s="1"/>
      <c r="M30" s="37"/>
      <c r="N30" s="40" t="s">
        <v>89</v>
      </c>
      <c r="O30" s="40"/>
      <c r="P30" s="41">
        <v>630</v>
      </c>
      <c r="Q30" s="34"/>
      <c r="R30" s="1"/>
      <c r="S30" s="48"/>
      <c r="T30" s="49" t="s">
        <v>115</v>
      </c>
      <c r="U30" s="49"/>
      <c r="V30" s="86">
        <f>SUM(V12:V29)</f>
        <v>990</v>
      </c>
      <c r="W30" s="58">
        <f>SUM(W12:W29)</f>
        <v>0</v>
      </c>
      <c r="X30" s="1"/>
      <c r="Y30" s="1"/>
      <c r="AA30" s="133"/>
      <c r="AB30" s="133"/>
      <c r="AC30" s="151"/>
      <c r="AD30" s="151"/>
      <c r="AE30" s="151"/>
      <c r="AF30" s="151"/>
      <c r="AG30" s="111"/>
      <c r="AH30" s="151"/>
      <c r="AI30" s="151"/>
      <c r="AJ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145</v>
      </c>
      <c r="C31" s="40"/>
      <c r="D31" s="41">
        <v>60</v>
      </c>
      <c r="E31" s="43"/>
      <c r="F31" s="1"/>
      <c r="G31" s="37"/>
      <c r="H31" s="40" t="s">
        <v>18</v>
      </c>
      <c r="I31" s="44"/>
      <c r="J31" s="41">
        <v>200</v>
      </c>
      <c r="K31" s="43"/>
      <c r="L31" s="1"/>
      <c r="M31" s="37"/>
      <c r="N31" s="40" t="s">
        <v>94</v>
      </c>
      <c r="O31" s="40"/>
      <c r="P31" s="41">
        <v>70</v>
      </c>
      <c r="Q31" s="43"/>
      <c r="R31" s="1"/>
      <c r="X31" s="1"/>
      <c r="Y31" s="1"/>
      <c r="Z31" s="212" t="s">
        <v>231</v>
      </c>
      <c r="AA31" s="213"/>
      <c r="AB31" s="214"/>
      <c r="AC31" s="151"/>
      <c r="AD31" s="151"/>
      <c r="AE31" s="151"/>
      <c r="AF31" s="151"/>
      <c r="AG31" s="151"/>
      <c r="AH31" s="151"/>
      <c r="AI31" s="151"/>
      <c r="AJ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s="32" customFormat="1" ht="15" customHeight="1">
      <c r="A32" s="89"/>
      <c r="B32" s="40" t="s">
        <v>147</v>
      </c>
      <c r="C32" s="40"/>
      <c r="D32" s="41">
        <v>210</v>
      </c>
      <c r="E32" s="43"/>
      <c r="F32" s="1"/>
      <c r="G32" s="37"/>
      <c r="H32" s="40" t="s">
        <v>19</v>
      </c>
      <c r="I32" s="44"/>
      <c r="J32" s="41">
        <v>30</v>
      </c>
      <c r="K32" s="43"/>
      <c r="L32" s="1"/>
      <c r="M32" s="37"/>
      <c r="N32" s="40" t="s">
        <v>98</v>
      </c>
      <c r="O32" s="40"/>
      <c r="P32" s="41">
        <v>30</v>
      </c>
      <c r="Q32" s="43"/>
      <c r="R32" s="1"/>
      <c r="T32" s="183" t="s">
        <v>266</v>
      </c>
      <c r="U32" s="62"/>
      <c r="V32" s="181"/>
      <c r="W32" s="62"/>
      <c r="X32" s="1"/>
      <c r="Y32" s="1"/>
      <c r="Z32" s="131" t="s">
        <v>241</v>
      </c>
      <c r="AC32" s="131" t="s">
        <v>232</v>
      </c>
      <c r="AD32" s="151"/>
      <c r="AE32" s="151"/>
      <c r="AF32" s="151"/>
      <c r="AG32" s="111"/>
      <c r="AH32" s="151"/>
      <c r="AI32" s="151"/>
      <c r="AJ32" s="1"/>
      <c r="AO32" s="1"/>
      <c r="AP32" s="1"/>
      <c r="AQ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262" s="32" customFormat="1" ht="15" customHeight="1">
      <c r="A33" s="90"/>
      <c r="B33" s="40" t="s">
        <v>149</v>
      </c>
      <c r="C33" s="40"/>
      <c r="D33" s="41">
        <v>80</v>
      </c>
      <c r="E33" s="43"/>
      <c r="F33" s="1"/>
      <c r="G33" s="37"/>
      <c r="H33" s="40" t="s">
        <v>20</v>
      </c>
      <c r="I33" s="44"/>
      <c r="J33" s="41">
        <v>130</v>
      </c>
      <c r="K33" s="43"/>
      <c r="L33" s="1"/>
      <c r="M33" s="37"/>
      <c r="N33" s="40" t="s">
        <v>103</v>
      </c>
      <c r="O33" s="40"/>
      <c r="P33" s="41">
        <v>40</v>
      </c>
      <c r="Q33" s="43"/>
      <c r="R33" s="1"/>
      <c r="S33" s="1"/>
      <c r="T33" s="188" t="s">
        <v>267</v>
      </c>
      <c r="U33" s="182"/>
      <c r="V33" s="182"/>
      <c r="W33" s="191"/>
      <c r="X33" s="1"/>
      <c r="Y33" s="1"/>
      <c r="Z33" s="131" t="s">
        <v>198</v>
      </c>
      <c r="AC33" s="131" t="s">
        <v>233</v>
      </c>
      <c r="AD33" s="151"/>
      <c r="AE33" s="151"/>
      <c r="AF33" s="151"/>
      <c r="AG33" s="111"/>
      <c r="AH33" s="151"/>
      <c r="AI33" s="151"/>
      <c r="AJ33" s="1"/>
      <c r="AM33" s="1"/>
      <c r="AO33" s="1"/>
      <c r="AP33" s="1"/>
      <c r="AQ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262" s="32" customFormat="1" ht="15" customHeight="1">
      <c r="A34" s="37"/>
      <c r="B34" s="38" t="s">
        <v>151</v>
      </c>
      <c r="C34" s="38"/>
      <c r="D34" s="41">
        <v>120</v>
      </c>
      <c r="E34" s="43"/>
      <c r="F34" s="1"/>
      <c r="G34" s="37"/>
      <c r="H34" s="40" t="s">
        <v>21</v>
      </c>
      <c r="I34" s="44"/>
      <c r="J34" s="41">
        <v>100</v>
      </c>
      <c r="K34" s="43"/>
      <c r="L34" s="1"/>
      <c r="M34" s="37"/>
      <c r="N34" s="40" t="s">
        <v>107</v>
      </c>
      <c r="O34" s="40"/>
      <c r="P34" s="41">
        <v>80</v>
      </c>
      <c r="Q34" s="43"/>
      <c r="R34" s="1"/>
      <c r="S34" s="1"/>
      <c r="T34" s="295" t="s">
        <v>270</v>
      </c>
      <c r="U34" s="296"/>
      <c r="V34" s="296"/>
      <c r="W34" s="297"/>
      <c r="X34" s="1"/>
      <c r="Y34" s="1"/>
      <c r="Z34" s="131"/>
      <c r="AA34" s="133"/>
      <c r="AB34" s="133"/>
      <c r="AC34" s="131"/>
      <c r="AD34" s="151"/>
      <c r="AE34" s="151"/>
      <c r="AF34" s="151"/>
      <c r="AG34" s="111"/>
      <c r="AH34" s="151"/>
      <c r="AI34" s="151"/>
      <c r="AJ34" s="1"/>
      <c r="AK34" s="1"/>
      <c r="AL34" s="1"/>
      <c r="AM34" s="1"/>
      <c r="AN34" s="1"/>
      <c r="AO34" s="1"/>
      <c r="AP34" s="1"/>
      <c r="AQ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37"/>
      <c r="B35" s="40" t="s">
        <v>152</v>
      </c>
      <c r="C35" s="40"/>
      <c r="D35" s="41">
        <v>190</v>
      </c>
      <c r="E35" s="43"/>
      <c r="F35" s="1"/>
      <c r="G35" s="37"/>
      <c r="H35" s="40" t="s">
        <v>23</v>
      </c>
      <c r="I35" s="44"/>
      <c r="J35" s="41">
        <v>150</v>
      </c>
      <c r="K35" s="43"/>
      <c r="L35" s="1"/>
      <c r="M35" s="37"/>
      <c r="N35" s="40" t="s">
        <v>112</v>
      </c>
      <c r="O35" s="40"/>
      <c r="P35" s="41">
        <v>40</v>
      </c>
      <c r="Q35" s="43"/>
      <c r="R35" s="1"/>
      <c r="S35" s="1"/>
      <c r="X35" s="1"/>
      <c r="Y35" s="1"/>
      <c r="Z35" s="212" t="s">
        <v>234</v>
      </c>
      <c r="AA35" s="213"/>
      <c r="AB35" s="214"/>
      <c r="AC35" s="151"/>
      <c r="AD35" s="151"/>
      <c r="AE35" s="151"/>
      <c r="AF35" s="151"/>
      <c r="AG35" s="111"/>
      <c r="AH35" s="151"/>
      <c r="AI35" s="151"/>
      <c r="AJ35" s="1"/>
      <c r="AK35" s="1"/>
      <c r="AL35" s="1"/>
      <c r="AM35" s="1"/>
      <c r="AN35" s="1"/>
      <c r="AO35" s="1"/>
      <c r="AP35" s="1"/>
      <c r="AQ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37"/>
      <c r="B36" s="40" t="s">
        <v>153</v>
      </c>
      <c r="C36" s="40"/>
      <c r="D36" s="41">
        <v>60</v>
      </c>
      <c r="E36" s="43"/>
      <c r="F36" s="1"/>
      <c r="G36" s="37"/>
      <c r="H36" s="40" t="s">
        <v>22</v>
      </c>
      <c r="I36" s="44"/>
      <c r="J36" s="41">
        <v>300</v>
      </c>
      <c r="K36" s="43"/>
      <c r="L36" s="1"/>
      <c r="M36" s="136"/>
      <c r="N36" s="179" t="s">
        <v>269</v>
      </c>
      <c r="O36" s="40"/>
      <c r="P36" s="41">
        <v>60</v>
      </c>
      <c r="Q36" s="43"/>
      <c r="R36" s="1"/>
      <c r="S36" s="1"/>
      <c r="T36" s="311" t="s">
        <v>238</v>
      </c>
      <c r="U36" s="312"/>
      <c r="V36" s="161" t="s">
        <v>188</v>
      </c>
      <c r="W36" s="162" t="s">
        <v>199</v>
      </c>
      <c r="X36" s="1"/>
      <c r="Y36" s="1"/>
      <c r="Z36" s="131" t="s">
        <v>200</v>
      </c>
      <c r="AA36" s="133"/>
      <c r="AB36" s="133"/>
      <c r="AC36" s="131" t="s">
        <v>202</v>
      </c>
      <c r="AD36" s="151"/>
      <c r="AE36" s="151"/>
      <c r="AF36" s="151"/>
      <c r="AG36" s="111"/>
      <c r="AH36" s="151"/>
      <c r="AI36" s="151"/>
      <c r="AJ36" s="1"/>
      <c r="AK36" s="1"/>
      <c r="AL36" s="1"/>
      <c r="AM36" s="1"/>
      <c r="AN36" s="1"/>
      <c r="AO36" s="1"/>
      <c r="AP36" s="1"/>
      <c r="AQ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37"/>
      <c r="B37" s="40" t="s">
        <v>154</v>
      </c>
      <c r="C37" s="40"/>
      <c r="D37" s="41">
        <v>30</v>
      </c>
      <c r="E37" s="43"/>
      <c r="F37" s="1"/>
      <c r="G37" s="37"/>
      <c r="H37" s="40"/>
      <c r="I37" s="44"/>
      <c r="J37" s="41"/>
      <c r="K37" s="43"/>
      <c r="L37" s="1"/>
      <c r="M37" s="37"/>
      <c r="N37" s="40" t="s">
        <v>120</v>
      </c>
      <c r="O37" s="40"/>
      <c r="P37" s="41">
        <v>80</v>
      </c>
      <c r="Q37" s="43"/>
      <c r="R37" s="1"/>
      <c r="S37" s="1"/>
      <c r="T37" s="298" t="s">
        <v>179</v>
      </c>
      <c r="U37" s="299"/>
      <c r="V37" s="152">
        <f>SUM(D21)</f>
        <v>1480</v>
      </c>
      <c r="W37" s="163">
        <f>SUM(E21)</f>
        <v>0</v>
      </c>
      <c r="X37" s="1"/>
      <c r="Y37" s="1"/>
      <c r="Z37" s="131" t="s">
        <v>243</v>
      </c>
      <c r="AC37" s="131" t="s">
        <v>201</v>
      </c>
      <c r="AD37" s="151"/>
      <c r="AE37" s="151"/>
      <c r="AF37" s="151"/>
      <c r="AG37" s="111"/>
      <c r="AH37" s="151"/>
      <c r="AI37" s="151"/>
      <c r="AJ37" s="1"/>
      <c r="AK37" s="1"/>
      <c r="AL37" s="1"/>
      <c r="AM37" s="1"/>
      <c r="AN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37"/>
      <c r="B38" s="40" t="s">
        <v>155</v>
      </c>
      <c r="C38" s="40"/>
      <c r="D38" s="41">
        <v>70</v>
      </c>
      <c r="E38" s="43"/>
      <c r="F38" s="1"/>
      <c r="G38" s="37"/>
      <c r="H38" s="40"/>
      <c r="I38" s="44"/>
      <c r="J38" s="41"/>
      <c r="K38" s="43"/>
      <c r="L38" s="1"/>
      <c r="M38" s="37"/>
      <c r="N38" s="40" t="s">
        <v>123</v>
      </c>
      <c r="O38" s="40"/>
      <c r="P38" s="41">
        <v>60</v>
      </c>
      <c r="Q38" s="43"/>
      <c r="R38" s="1"/>
      <c r="S38" s="1"/>
      <c r="T38" s="298" t="s">
        <v>169</v>
      </c>
      <c r="U38" s="300"/>
      <c r="V38" s="152">
        <f>SUM(D25:D27)</f>
        <v>1020</v>
      </c>
      <c r="W38" s="163">
        <f>SUM(E25:E27)</f>
        <v>0</v>
      </c>
      <c r="X38" s="1"/>
      <c r="Y38" s="1"/>
      <c r="Z38" s="131" t="s">
        <v>257</v>
      </c>
      <c r="AA38" s="133"/>
      <c r="AC38" s="131" t="s">
        <v>203</v>
      </c>
      <c r="AD38" s="150"/>
      <c r="AE38" s="150"/>
      <c r="AF38" s="150"/>
      <c r="AG38" s="150"/>
      <c r="AH38" s="150"/>
      <c r="AI38" s="150"/>
      <c r="AJ38" s="1"/>
      <c r="AK38" s="1"/>
      <c r="AL38" s="1"/>
      <c r="AN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ht="15.75" customHeight="1">
      <c r="A39" s="97"/>
      <c r="B39" s="40" t="s">
        <v>156</v>
      </c>
      <c r="C39" s="44"/>
      <c r="D39" s="41">
        <v>40</v>
      </c>
      <c r="E39" s="43"/>
      <c r="G39" s="37"/>
      <c r="H39" s="40"/>
      <c r="I39" s="44"/>
      <c r="J39" s="41"/>
      <c r="K39" s="43"/>
      <c r="M39" s="37"/>
      <c r="N39" s="40" t="s">
        <v>128</v>
      </c>
      <c r="O39" s="40"/>
      <c r="P39" s="41">
        <v>20</v>
      </c>
      <c r="Q39" s="43"/>
      <c r="T39" s="298" t="s">
        <v>180</v>
      </c>
      <c r="U39" s="300"/>
      <c r="V39" s="127">
        <f>SUM(D28:D39)</f>
        <v>1500</v>
      </c>
      <c r="W39" s="163">
        <f>SUM(E28:E39)</f>
        <v>0</v>
      </c>
      <c r="Z39" s="131" t="s">
        <v>204</v>
      </c>
      <c r="AA39" s="32"/>
      <c r="AB39" t="s">
        <v>205</v>
      </c>
      <c r="AD39" s="150"/>
      <c r="AE39" s="150"/>
      <c r="AF39" s="150"/>
      <c r="AG39" s="150"/>
      <c r="AH39" s="150"/>
      <c r="AI39" s="150"/>
    </row>
    <row r="40" spans="1:262" s="32" customFormat="1" ht="15.75" customHeight="1">
      <c r="A40" s="97"/>
      <c r="B40" s="40"/>
      <c r="C40" s="44"/>
      <c r="D40" s="41"/>
      <c r="E40" s="43"/>
      <c r="F40" s="68"/>
      <c r="G40" s="37"/>
      <c r="H40" s="40"/>
      <c r="I40" s="44"/>
      <c r="J40" s="41"/>
      <c r="K40" s="43"/>
      <c r="L40" s="1"/>
      <c r="M40" s="37"/>
      <c r="N40" s="40" t="s">
        <v>132</v>
      </c>
      <c r="O40" s="40"/>
      <c r="P40" s="41">
        <v>20</v>
      </c>
      <c r="Q40" s="43"/>
      <c r="R40" s="67"/>
      <c r="S40" s="1"/>
      <c r="T40" s="298" t="s">
        <v>170</v>
      </c>
      <c r="U40" s="300"/>
      <c r="V40" s="127">
        <f>SUM(J43)</f>
        <v>1180</v>
      </c>
      <c r="W40" s="163">
        <f>SUM(K43)</f>
        <v>0</v>
      </c>
      <c r="X40" s="71"/>
      <c r="Y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262" s="32" customFormat="1" ht="15.75" customHeight="1">
      <c r="A41" s="97"/>
      <c r="B41" s="40"/>
      <c r="C41" s="44"/>
      <c r="D41" s="41"/>
      <c r="E41" s="43"/>
      <c r="F41" s="1"/>
      <c r="G41" s="37"/>
      <c r="H41" s="40"/>
      <c r="I41" s="44"/>
      <c r="J41" s="41"/>
      <c r="K41" s="43"/>
      <c r="L41" s="1"/>
      <c r="M41" s="37"/>
      <c r="N41" s="38" t="s">
        <v>135</v>
      </c>
      <c r="O41" s="59" t="s">
        <v>174</v>
      </c>
      <c r="P41" s="41">
        <v>230</v>
      </c>
      <c r="Q41" s="43"/>
      <c r="R41" s="1"/>
      <c r="S41" s="1"/>
      <c r="T41" s="313" t="s">
        <v>181</v>
      </c>
      <c r="U41" s="314"/>
      <c r="V41" s="127">
        <f>SUM(J26)</f>
        <v>3360</v>
      </c>
      <c r="W41" s="163">
        <f>SUM(K26)</f>
        <v>0</v>
      </c>
      <c r="Y41" s="67" t="s">
        <v>244</v>
      </c>
      <c r="Z41" s="212" t="s">
        <v>245</v>
      </c>
      <c r="AA41" s="213"/>
      <c r="AB41" s="214"/>
      <c r="AC41" s="65"/>
      <c r="AD41" s="65"/>
      <c r="AE41" s="65"/>
      <c r="AF41" s="65"/>
      <c r="AG41" s="65"/>
      <c r="AH41" s="65"/>
      <c r="AI41" s="65"/>
      <c r="AJ41" s="69"/>
      <c r="AO41" s="1"/>
      <c r="AP41" s="70"/>
      <c r="AQ41" s="70"/>
      <c r="AR41" s="70"/>
      <c r="AS41" s="70"/>
      <c r="AT41" s="70"/>
      <c r="AU41" s="71"/>
      <c r="AV41" s="71"/>
      <c r="AW41" s="1"/>
      <c r="AX41" s="1"/>
      <c r="AY41" s="1"/>
      <c r="AZ41" s="1"/>
      <c r="BA41" s="1"/>
      <c r="BB41" s="1"/>
      <c r="BC41" s="1"/>
      <c r="BD41" s="7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</row>
    <row r="42" spans="1:262" ht="15.75" customHeight="1">
      <c r="A42" s="97"/>
      <c r="B42" s="40"/>
      <c r="C42" s="44"/>
      <c r="D42" s="41"/>
      <c r="E42" s="43"/>
      <c r="G42" s="37"/>
      <c r="H42" s="40"/>
      <c r="I42" s="44"/>
      <c r="J42" s="41"/>
      <c r="K42" s="43"/>
      <c r="M42" s="37"/>
      <c r="N42" s="38" t="s">
        <v>138</v>
      </c>
      <c r="O42" s="59" t="s">
        <v>174</v>
      </c>
      <c r="P42" s="41">
        <v>320</v>
      </c>
      <c r="Q42" s="43"/>
      <c r="R42" s="65"/>
      <c r="S42" s="65"/>
      <c r="T42" s="315" t="s">
        <v>66</v>
      </c>
      <c r="U42" s="316"/>
      <c r="V42" s="164">
        <f>SUM(V37:V41)</f>
        <v>8540</v>
      </c>
      <c r="W42" s="170">
        <f>SUM(W37:W41)</f>
        <v>0</v>
      </c>
      <c r="X42" s="65"/>
      <c r="Y42" s="65"/>
      <c r="Z42" s="199" t="s">
        <v>287</v>
      </c>
      <c r="AA42" s="319"/>
      <c r="AB42" s="319"/>
      <c r="AC42" s="319"/>
      <c r="AD42" s="319"/>
      <c r="AE42" s="319"/>
      <c r="AF42" s="319"/>
      <c r="AJ42" s="21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</row>
    <row r="43" spans="1:262" s="62" customFormat="1" ht="15.75" customHeight="1">
      <c r="A43" s="173"/>
      <c r="B43" s="49" t="s">
        <v>115</v>
      </c>
      <c r="C43" s="63"/>
      <c r="D43" s="86">
        <f>SUM(D25:D42)</f>
        <v>2520</v>
      </c>
      <c r="E43" s="58">
        <f>SUM(E25:E42)</f>
        <v>0</v>
      </c>
      <c r="F43" s="1"/>
      <c r="G43" s="48"/>
      <c r="H43" s="49" t="s">
        <v>115</v>
      </c>
      <c r="I43" s="49"/>
      <c r="J43" s="50">
        <f>SUM(J30:J42)</f>
        <v>1180</v>
      </c>
      <c r="K43" s="51">
        <f>SUM(K30:K42)</f>
        <v>0</v>
      </c>
      <c r="L43" s="1"/>
      <c r="M43" s="37"/>
      <c r="N43" s="40" t="s">
        <v>140</v>
      </c>
      <c r="O43" s="40"/>
      <c r="P43" s="41">
        <v>170</v>
      </c>
      <c r="Q43" s="43"/>
      <c r="R43" s="75"/>
      <c r="S43" s="75"/>
      <c r="X43" s="75"/>
      <c r="Y43" s="75"/>
      <c r="Z43" s="320" t="s">
        <v>293</v>
      </c>
      <c r="AA43" s="320"/>
      <c r="AB43" s="320"/>
      <c r="AC43" s="320"/>
      <c r="AD43" s="320"/>
      <c r="AE43" s="320"/>
      <c r="AF43" s="320"/>
      <c r="AG43" s="320"/>
      <c r="AH43" s="320"/>
      <c r="AI43" s="75"/>
      <c r="AJ43" s="21"/>
      <c r="AO43" s="1"/>
      <c r="AW43" s="1"/>
      <c r="AX43" s="1"/>
      <c r="AY43" s="1"/>
      <c r="AZ43" s="1"/>
      <c r="BA43" s="1"/>
      <c r="BB43" s="1"/>
      <c r="BC43" s="1"/>
    </row>
    <row r="44" spans="1:262" s="62" customFormat="1" ht="15.75" customHeight="1">
      <c r="A44" s="1"/>
      <c r="C44" s="76"/>
      <c r="D44" s="73"/>
      <c r="E44" s="73"/>
      <c r="F44" s="73"/>
      <c r="G44" s="73"/>
      <c r="H44" s="73"/>
      <c r="I44" s="73"/>
      <c r="J44" s="73"/>
      <c r="K44" s="73"/>
      <c r="L44" s="73"/>
      <c r="M44" s="37"/>
      <c r="N44" s="40" t="s">
        <v>142</v>
      </c>
      <c r="O44" s="40"/>
      <c r="P44" s="41">
        <v>60</v>
      </c>
      <c r="Q44" s="43"/>
      <c r="R44" s="75"/>
      <c r="S44" s="75"/>
      <c r="T44" s="269" t="s">
        <v>239</v>
      </c>
      <c r="U44" s="271"/>
      <c r="V44" s="165" t="s">
        <v>188</v>
      </c>
      <c r="W44" s="166" t="s">
        <v>199</v>
      </c>
      <c r="X44" s="75"/>
      <c r="Y44" s="75"/>
      <c r="Z44" s="320" t="s">
        <v>292</v>
      </c>
      <c r="AA44" s="320"/>
      <c r="AB44" s="320"/>
      <c r="AC44" s="320"/>
      <c r="AD44" s="320"/>
      <c r="AE44" s="320"/>
      <c r="AF44" s="320"/>
      <c r="AG44" s="320"/>
      <c r="AH44" s="320"/>
      <c r="AI44" s="20"/>
      <c r="AJ44" s="21"/>
      <c r="AO44" s="1"/>
      <c r="BD44" s="1"/>
    </row>
    <row r="45" spans="1:262" s="62" customFormat="1" ht="15.75" customHeight="1">
      <c r="A45" s="1"/>
      <c r="B45" s="77" t="s">
        <v>225</v>
      </c>
      <c r="C45" s="75"/>
      <c r="D45" s="76"/>
      <c r="E45" s="76"/>
      <c r="F45" s="76"/>
      <c r="G45" s="76"/>
      <c r="H45" s="76"/>
      <c r="I45" s="76"/>
      <c r="J45" s="76"/>
      <c r="K45" s="76"/>
      <c r="L45" s="65"/>
      <c r="M45" s="37"/>
      <c r="N45" s="40" t="s">
        <v>144</v>
      </c>
      <c r="O45" s="40"/>
      <c r="P45" s="41">
        <v>150</v>
      </c>
      <c r="Q45" s="43"/>
      <c r="R45" s="75"/>
      <c r="S45" s="75"/>
      <c r="T45" s="317" t="s">
        <v>175</v>
      </c>
      <c r="U45" s="318"/>
      <c r="V45" s="152">
        <f>P26</f>
        <v>1090</v>
      </c>
      <c r="W45" s="163">
        <f>Q26</f>
        <v>0</v>
      </c>
      <c r="X45" s="75"/>
      <c r="Y45" s="75"/>
      <c r="Z45" s="320" t="s">
        <v>294</v>
      </c>
      <c r="AA45" s="320"/>
      <c r="AB45" s="320"/>
      <c r="AC45" s="320"/>
      <c r="AD45" s="320"/>
      <c r="AE45" s="320"/>
      <c r="AF45" s="320"/>
      <c r="AG45" s="320"/>
      <c r="AH45" s="320"/>
      <c r="AI45" s="20"/>
      <c r="AJ45" s="21"/>
      <c r="AO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</row>
    <row r="46" spans="1:262" ht="15.75" customHeight="1">
      <c r="B46" s="77" t="s">
        <v>224</v>
      </c>
      <c r="C46" s="75"/>
      <c r="D46" s="76"/>
      <c r="E46" s="76"/>
      <c r="F46" s="76"/>
      <c r="G46" s="76"/>
      <c r="H46" s="76"/>
      <c r="I46" s="76"/>
      <c r="J46" s="76"/>
      <c r="K46" s="76"/>
      <c r="L46" s="75"/>
      <c r="M46" s="37"/>
      <c r="N46" s="40" t="s">
        <v>146</v>
      </c>
      <c r="O46" s="40"/>
      <c r="P46" s="41">
        <v>60</v>
      </c>
      <c r="Q46" s="43"/>
      <c r="R46" s="75"/>
      <c r="S46" s="75"/>
      <c r="T46" s="298" t="s">
        <v>176</v>
      </c>
      <c r="U46" s="300"/>
      <c r="V46" s="152">
        <f>SUM(P30:P36)</f>
        <v>950</v>
      </c>
      <c r="W46" s="163">
        <f>SUM(Q30:Q36)</f>
        <v>0</v>
      </c>
      <c r="X46" s="75"/>
      <c r="Y46" s="75"/>
      <c r="Z46" s="212" t="s">
        <v>235</v>
      </c>
      <c r="AA46" s="213"/>
      <c r="AB46" s="214"/>
      <c r="AC46" s="61"/>
      <c r="AD46" s="75"/>
      <c r="AE46" s="75"/>
      <c r="AF46" s="134"/>
      <c r="AG46" s="134"/>
      <c r="AH46" s="134"/>
      <c r="AI46" s="134"/>
      <c r="AJ46" s="21"/>
    </row>
    <row r="47" spans="1:262" ht="15.75" customHeight="1">
      <c r="B47" s="200" t="s">
        <v>265</v>
      </c>
      <c r="C47" s="200"/>
      <c r="D47" s="200"/>
      <c r="E47" s="200"/>
      <c r="F47" s="200"/>
      <c r="G47" s="200"/>
      <c r="H47" s="200"/>
      <c r="I47" s="200"/>
      <c r="J47" s="200"/>
      <c r="K47" s="200"/>
      <c r="L47" s="77"/>
      <c r="M47" s="37"/>
      <c r="N47" s="40" t="s">
        <v>148</v>
      </c>
      <c r="O47" s="40"/>
      <c r="P47" s="41">
        <v>180</v>
      </c>
      <c r="Q47" s="43"/>
      <c r="R47" s="75"/>
      <c r="S47" s="75"/>
      <c r="T47" s="298" t="s">
        <v>177</v>
      </c>
      <c r="U47" s="300"/>
      <c r="V47" s="127">
        <f>SUM(P37:P48)</f>
        <v>1610</v>
      </c>
      <c r="W47" s="163">
        <f>SUM(Q37:Q48)</f>
        <v>0</v>
      </c>
      <c r="X47" s="75"/>
      <c r="Y47" s="75"/>
      <c r="Z47" s="131" t="s">
        <v>208</v>
      </c>
      <c r="AA47" s="62"/>
      <c r="AB47" s="62"/>
      <c r="AD47" s="75"/>
      <c r="AE47" s="75"/>
      <c r="AF47" s="75"/>
      <c r="AG47" s="75"/>
      <c r="AH47" s="75"/>
      <c r="AI47" s="75"/>
      <c r="AJ47" s="21"/>
    </row>
    <row r="48" spans="1:262" ht="15.75" customHeight="1">
      <c r="C48" s="56"/>
      <c r="M48" s="37"/>
      <c r="N48" s="40" t="s">
        <v>150</v>
      </c>
      <c r="O48" s="40"/>
      <c r="P48" s="41">
        <v>260</v>
      </c>
      <c r="Q48" s="47"/>
      <c r="T48" s="313" t="s">
        <v>178</v>
      </c>
      <c r="U48" s="314"/>
      <c r="V48" s="127">
        <f>SUM(V30)</f>
        <v>990</v>
      </c>
      <c r="W48" s="163">
        <f>SUM(W30)</f>
        <v>0</v>
      </c>
      <c r="X48" s="75"/>
      <c r="Y48" s="75"/>
      <c r="Z48" s="147" t="s">
        <v>206</v>
      </c>
      <c r="AA48" s="62"/>
      <c r="AC48" s="75"/>
      <c r="AD48" s="75"/>
      <c r="AE48" s="75"/>
      <c r="AH48" s="75"/>
      <c r="AI48" s="75"/>
      <c r="AJ48" s="21"/>
    </row>
    <row r="49" spans="2:55" ht="15.75" customHeight="1">
      <c r="B49" s="148"/>
      <c r="C49" s="76"/>
      <c r="D49" s="75"/>
      <c r="E49" s="75"/>
      <c r="F49" s="75"/>
      <c r="G49" s="75"/>
      <c r="H49" s="75"/>
      <c r="I49" s="75"/>
      <c r="J49" s="75"/>
      <c r="M49" s="48"/>
      <c r="N49" s="49" t="s">
        <v>115</v>
      </c>
      <c r="O49" s="49"/>
      <c r="P49" s="86">
        <f>SUM(P30:P48)</f>
        <v>2560</v>
      </c>
      <c r="Q49" s="51">
        <f>SUM(Q30:Q48)</f>
        <v>0</v>
      </c>
      <c r="T49" s="315" t="s">
        <v>66</v>
      </c>
      <c r="U49" s="316"/>
      <c r="V49" s="164">
        <f>SUM(V44:V48)</f>
        <v>4640</v>
      </c>
      <c r="W49" s="171">
        <f>SUM(W44:W48)</f>
        <v>0</v>
      </c>
      <c r="Z49" s="77" t="s">
        <v>207</v>
      </c>
      <c r="AA49" s="62"/>
      <c r="AB49" s="1" t="s">
        <v>172</v>
      </c>
      <c r="AC49" s="75"/>
      <c r="AD49" s="75"/>
      <c r="AE49" s="75"/>
      <c r="AF49" s="134"/>
      <c r="AG49" s="134"/>
      <c r="AH49" s="146"/>
      <c r="AI49" s="146"/>
      <c r="AJ49" s="21"/>
    </row>
    <row r="50" spans="2:55" ht="15.75" customHeight="1">
      <c r="B50" s="148" t="s">
        <v>272</v>
      </c>
      <c r="C50" s="138"/>
      <c r="D50" s="138"/>
      <c r="E50" s="138"/>
      <c r="F50" s="26"/>
      <c r="G50" s="26"/>
      <c r="H50" s="139"/>
      <c r="I50" s="139"/>
      <c r="J50" s="139"/>
      <c r="K50" s="139"/>
      <c r="L50" s="56"/>
      <c r="N50" s="183"/>
      <c r="O50" s="182"/>
      <c r="P50" s="180"/>
      <c r="Q50" s="182"/>
      <c r="AA50" s="109"/>
      <c r="AB50" s="1" t="s">
        <v>236</v>
      </c>
      <c r="AC50" s="75"/>
      <c r="AD50" s="75"/>
      <c r="AE50" s="75"/>
      <c r="AF50" s="75"/>
      <c r="AG50" s="75"/>
      <c r="AH50" s="75"/>
      <c r="AI50" s="75"/>
      <c r="AJ50" s="21"/>
    </row>
    <row r="51" spans="2:55" ht="15.75" customHeight="1">
      <c r="B51" s="200" t="s">
        <v>290</v>
      </c>
      <c r="C51" s="200"/>
      <c r="D51" s="200"/>
      <c r="E51" s="200"/>
      <c r="F51" s="200"/>
      <c r="G51" s="200"/>
      <c r="H51" s="200"/>
      <c r="I51" s="200"/>
      <c r="J51" s="200"/>
      <c r="K51" s="200"/>
      <c r="L51" s="56"/>
      <c r="M51" s="75"/>
      <c r="N51" s="169"/>
      <c r="O51" s="62"/>
      <c r="P51" s="62"/>
      <c r="Q51" s="62"/>
      <c r="R51" s="75"/>
      <c r="S51" s="75"/>
      <c r="T51" s="75"/>
      <c r="U51" s="75"/>
      <c r="V51" s="75"/>
      <c r="W51" s="75"/>
      <c r="X51" s="75"/>
      <c r="Y51" s="75"/>
      <c r="AA51" s="108"/>
      <c r="AC51" s="75"/>
      <c r="AD51" s="75"/>
      <c r="AE51" s="75"/>
      <c r="AF51" s="75"/>
      <c r="AG51" s="75"/>
      <c r="AH51" s="75"/>
      <c r="AI51" s="75"/>
      <c r="AJ51" s="21"/>
      <c r="AX51" s="266"/>
      <c r="AY51" s="266"/>
      <c r="AZ51" s="266"/>
      <c r="BA51" s="266"/>
      <c r="BB51" s="266"/>
      <c r="BC51" s="266"/>
    </row>
    <row r="52" spans="2:55" ht="15.75" customHeight="1">
      <c r="B52" s="200" t="s">
        <v>289</v>
      </c>
      <c r="C52" s="200"/>
      <c r="D52" s="200"/>
      <c r="E52" s="200"/>
      <c r="F52" s="200"/>
      <c r="G52" s="200"/>
      <c r="H52" s="200"/>
      <c r="I52" s="200"/>
      <c r="J52" s="200"/>
      <c r="K52" s="200"/>
      <c r="N52" s="202"/>
      <c r="O52" s="202"/>
      <c r="P52" s="202"/>
      <c r="Q52" s="202"/>
      <c r="W52" s="75"/>
      <c r="X52" s="75"/>
      <c r="Y52" s="75"/>
      <c r="AA52" s="109"/>
    </row>
    <row r="53" spans="2:55" ht="15.75" customHeight="1">
      <c r="N53" s="75"/>
      <c r="O53" s="75"/>
      <c r="Z53" s="75"/>
      <c r="AA53" s="110"/>
    </row>
  </sheetData>
  <mergeCells count="64">
    <mergeCell ref="Z31:AB31"/>
    <mergeCell ref="Z35:AB35"/>
    <mergeCell ref="AD21:AH21"/>
    <mergeCell ref="AD22:AH22"/>
    <mergeCell ref="AD23:AH23"/>
    <mergeCell ref="AD24:AH24"/>
    <mergeCell ref="AD25:AH25"/>
    <mergeCell ref="AC11:AI11"/>
    <mergeCell ref="AC12:AI13"/>
    <mergeCell ref="Z19:AB19"/>
    <mergeCell ref="AC17:AI17"/>
    <mergeCell ref="AC20:AH20"/>
    <mergeCell ref="AX51:BC51"/>
    <mergeCell ref="T41:U41"/>
    <mergeCell ref="T49:U49"/>
    <mergeCell ref="T48:U48"/>
    <mergeCell ref="Z46:AB46"/>
    <mergeCell ref="T46:U46"/>
    <mergeCell ref="T47:U47"/>
    <mergeCell ref="T45:U45"/>
    <mergeCell ref="T44:U44"/>
    <mergeCell ref="T42:U42"/>
    <mergeCell ref="Z41:AB41"/>
    <mergeCell ref="AA42:AF42"/>
    <mergeCell ref="Z43:AH43"/>
    <mergeCell ref="Z44:AH44"/>
    <mergeCell ref="Z45:AH45"/>
    <mergeCell ref="M27:Q28"/>
    <mergeCell ref="A22:E23"/>
    <mergeCell ref="A9:E10"/>
    <mergeCell ref="G9:K10"/>
    <mergeCell ref="T36:U36"/>
    <mergeCell ref="G27:K28"/>
    <mergeCell ref="A7:K7"/>
    <mergeCell ref="Z20:AB20"/>
    <mergeCell ref="M7:W7"/>
    <mergeCell ref="Z9:AB9"/>
    <mergeCell ref="M9:Q10"/>
    <mergeCell ref="S9:W10"/>
    <mergeCell ref="AC2:AG3"/>
    <mergeCell ref="AC4:AG4"/>
    <mergeCell ref="E5:J5"/>
    <mergeCell ref="L5:O5"/>
    <mergeCell ref="Q5:R5"/>
    <mergeCell ref="V5:AA5"/>
    <mergeCell ref="AC5:AG5"/>
    <mergeCell ref="A2:J3"/>
    <mergeCell ref="K2:K3"/>
    <mergeCell ref="L2:S3"/>
    <mergeCell ref="T2:U3"/>
    <mergeCell ref="E4:J4"/>
    <mergeCell ref="L4:S4"/>
    <mergeCell ref="V4:AA4"/>
    <mergeCell ref="AB2:AB3"/>
    <mergeCell ref="V2:AA3"/>
    <mergeCell ref="B51:K51"/>
    <mergeCell ref="B52:K52"/>
    <mergeCell ref="N52:Q52"/>
    <mergeCell ref="T34:W34"/>
    <mergeCell ref="B47:K47"/>
    <mergeCell ref="T37:U37"/>
    <mergeCell ref="T38:U38"/>
    <mergeCell ref="T39:U39"/>
    <mergeCell ref="T40:U40"/>
  </mergeCells>
  <phoneticPr fontId="1"/>
  <conditionalFormatting sqref="E12:E21 K12:K26 Q12:Q26 W12:W30 E25:E43 K30:K43 Q30:Q49">
    <cfRule type="cellIs" dxfId="1" priority="2" operator="greaterThan">
      <formula>D12</formula>
    </cfRule>
  </conditionalFormatting>
  <conditionalFormatting sqref="S11:X21 A12:H13 J12:R13 A14:R17 F18:R19 A18:E21 F20:K21 L20:R26 S22:Y30 G22:K43 A23:E43 M29:Q41 P41:Q42 M43:Q49 A1:XFD1 A2:T2 V2 AB2:AC2 AH2:XFD5 A3:S3 AB3 A4:V4 AB4:AC5 A5:L5 P5:V5 A6:XFD6 A7:M7 X7:XFD7 A8:XFD8 A9 F9:G9 L9:M9 R9:S9 X9:X10 Z9:XFD10 F10 L10 R10 A11:R11 AJ11:XFD22 AD16:AD18 N17:P23 A22 C22:E22 F22:F40 AI23:XFD26 M27 AG27:XFD27 R27:R32 L27:L52 AC28:XFD30 AC31 AJ31:XFD38 X31:Y40 R33:S40 T36 V36:W42 AD38:AI38 AD39:XFD39 AC40:XFD41 M41:N42 AG42:XFD42 AI43:XFD45 A43:A52 W45:W49 AC46:XFD53 F53:L53 F54:XFD55 F56:F69 L56:XFD69 F70:XFD71 A72:XFD1048576">
    <cfRule type="cellIs" dxfId="0" priority="3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9" scale="76" orientation="landscape" r:id="rId1"/>
  <headerFooter alignWithMargins="0"/>
  <ignoredErrors>
    <ignoredError sqref="V38:V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加賀地区</vt:lpstr>
      <vt:lpstr>能登地区</vt:lpstr>
      <vt:lpstr>加賀地区!Print_Area</vt:lpstr>
      <vt:lpstr>能登地区!Print_Area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TANTOU3</dc:creator>
  <cp:lastModifiedBy>NEC-PCuser</cp:lastModifiedBy>
  <cp:lastPrinted>2025-05-07T06:11:32Z</cp:lastPrinted>
  <dcterms:created xsi:type="dcterms:W3CDTF">2015-04-30T01:48:12Z</dcterms:created>
  <dcterms:modified xsi:type="dcterms:W3CDTF">2025-08-19T02:00:34Z</dcterms:modified>
</cp:coreProperties>
</file>